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alvarez\Desktop\CPLT\TAREAS\Viaticos 2020\SAI TP\"/>
    </mc:Choice>
  </mc:AlternateContent>
  <xr:revisionPtr revIDLastSave="0" documentId="13_ncr:1_{498E7937-5969-4296-9C87-CA0FD95ECA52}" xr6:coauthVersionLast="44" xr6:coauthVersionMax="44" xr10:uidLastSave="{00000000-0000-0000-0000-000000000000}"/>
  <bookViews>
    <workbookView xWindow="-120" yWindow="-120" windowWidth="20730" windowHeight="11160" xr2:uid="{1FA21F24-301F-475C-8E7D-95EF755FBA68}"/>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06" i="1" l="1"/>
  <c r="S406" i="1"/>
  <c r="V405" i="1" l="1"/>
  <c r="V404" i="1"/>
  <c r="V403" i="1"/>
  <c r="V402" i="1"/>
  <c r="V401" i="1"/>
  <c r="V400" i="1"/>
  <c r="V399" i="1"/>
  <c r="V398" i="1"/>
  <c r="V397" i="1"/>
  <c r="V396" i="1"/>
  <c r="V395" i="1"/>
  <c r="V394" i="1"/>
  <c r="V393" i="1"/>
  <c r="S392" i="1"/>
  <c r="V392" i="1" s="1"/>
  <c r="V391" i="1"/>
  <c r="V390" i="1"/>
  <c r="V389" i="1"/>
  <c r="V388" i="1"/>
  <c r="V387" i="1"/>
  <c r="V386" i="1"/>
  <c r="V385" i="1"/>
  <c r="V384" i="1"/>
  <c r="V383" i="1"/>
  <c r="V382" i="1"/>
  <c r="V381" i="1"/>
  <c r="V380" i="1"/>
  <c r="V379" i="1"/>
  <c r="V378" i="1"/>
  <c r="V377" i="1"/>
  <c r="S377" i="1"/>
  <c r="V376" i="1"/>
  <c r="V375" i="1"/>
  <c r="V374" i="1"/>
  <c r="V373" i="1"/>
  <c r="V372" i="1"/>
  <c r="V371" i="1"/>
  <c r="V370" i="1"/>
  <c r="V369" i="1"/>
  <c r="V368" i="1"/>
  <c r="V367" i="1"/>
  <c r="V366" i="1"/>
  <c r="V365" i="1"/>
  <c r="V364" i="1"/>
  <c r="V363" i="1"/>
  <c r="V362" i="1"/>
  <c r="V361" i="1"/>
  <c r="V360" i="1"/>
  <c r="V359" i="1"/>
  <c r="V358" i="1"/>
  <c r="V357" i="1"/>
  <c r="V356" i="1"/>
  <c r="S355" i="1"/>
  <c r="V355" i="1" s="1"/>
  <c r="V354" i="1"/>
  <c r="V353" i="1"/>
  <c r="V352" i="1"/>
  <c r="V351" i="1"/>
  <c r="V350" i="1"/>
  <c r="V349" i="1"/>
  <c r="V348" i="1"/>
  <c r="V347" i="1"/>
  <c r="V346" i="1"/>
  <c r="V345" i="1"/>
  <c r="V344" i="1"/>
  <c r="V343" i="1"/>
  <c r="V342" i="1"/>
  <c r="V341" i="1"/>
  <c r="S340" i="1"/>
  <c r="V340" i="1" s="1"/>
  <c r="V339" i="1"/>
  <c r="V338" i="1"/>
  <c r="V337" i="1"/>
  <c r="V336" i="1"/>
  <c r="V335" i="1"/>
  <c r="V334" i="1"/>
  <c r="V333" i="1"/>
  <c r="V332" i="1"/>
  <c r="S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U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S47" i="1"/>
  <c r="V47" i="1" s="1"/>
  <c r="V46" i="1"/>
  <c r="V45" i="1"/>
  <c r="V44" i="1"/>
  <c r="V43" i="1"/>
  <c r="V42" i="1"/>
  <c r="V41" i="1"/>
  <c r="V40" i="1"/>
  <c r="V39" i="1"/>
  <c r="V38" i="1"/>
  <c r="V37" i="1"/>
  <c r="V36" i="1"/>
  <c r="V35" i="1"/>
  <c r="V34" i="1"/>
  <c r="V33" i="1"/>
  <c r="V32" i="1"/>
  <c r="V31" i="1"/>
  <c r="V30" i="1"/>
  <c r="Q30" i="1"/>
  <c r="Q29" i="1"/>
  <c r="V29" i="1" s="1"/>
  <c r="V28" i="1"/>
  <c r="Q28" i="1"/>
  <c r="V27" i="1"/>
  <c r="V26" i="1"/>
  <c r="V25" i="1"/>
  <c r="V24" i="1"/>
  <c r="Q23" i="1"/>
  <c r="V23" i="1" s="1"/>
  <c r="V22" i="1"/>
  <c r="Q22" i="1"/>
  <c r="Q21" i="1"/>
  <c r="Q406" i="1" s="1"/>
  <c r="V20" i="1"/>
  <c r="V19" i="1"/>
  <c r="V18" i="1"/>
  <c r="V17" i="1"/>
  <c r="V16" i="1"/>
  <c r="V15" i="1"/>
  <c r="V14" i="1"/>
  <c r="V13" i="1"/>
  <c r="V12" i="1"/>
  <c r="V11" i="1"/>
  <c r="V10" i="1"/>
  <c r="V9" i="1"/>
  <c r="V8" i="1"/>
  <c r="V7" i="1"/>
  <c r="V6" i="1"/>
  <c r="V5" i="1"/>
  <c r="V4" i="1"/>
  <c r="V3" i="1"/>
  <c r="V406" i="1" l="1"/>
  <c r="V21" i="1"/>
</calcChain>
</file>

<file path=xl/sharedStrings.xml><?xml version="1.0" encoding="utf-8"?>
<sst xmlns="http://schemas.openxmlformats.org/spreadsheetml/2006/main" count="4073" uniqueCount="732">
  <si>
    <t>Mes</t>
  </si>
  <si>
    <t>Id Formulario</t>
  </si>
  <si>
    <t>Res N°</t>
  </si>
  <si>
    <t>Funcionario</t>
  </si>
  <si>
    <t>Cargo</t>
  </si>
  <si>
    <t>Destino</t>
  </si>
  <si>
    <t>Via Transporte</t>
  </si>
  <si>
    <t>Cometido</t>
  </si>
  <si>
    <t>Motivo</t>
  </si>
  <si>
    <t>Fecha Salida</t>
  </si>
  <si>
    <t>Fecha Llegada</t>
  </si>
  <si>
    <t>Estamento</t>
  </si>
  <si>
    <t>Tipo Contrato</t>
  </si>
  <si>
    <t>Días</t>
  </si>
  <si>
    <t>Año</t>
  </si>
  <si>
    <t>$ Viático</t>
  </si>
  <si>
    <t>Financiado por</t>
  </si>
  <si>
    <t>$ Rend.de Gasto Taxi u otro</t>
  </si>
  <si>
    <t>Orden de Compra</t>
  </si>
  <si>
    <t>$ Valor Pasaje</t>
  </si>
  <si>
    <t>Total Viatico + gastos de pasajes</t>
  </si>
  <si>
    <t>Observación</t>
  </si>
  <si>
    <t>Gloria Alejandra de la Fuente González</t>
  </si>
  <si>
    <t>Consejera</t>
  </si>
  <si>
    <t>México</t>
  </si>
  <si>
    <t>Aéreo</t>
  </si>
  <si>
    <t>Internacional</t>
  </si>
  <si>
    <t>Participa como expositor  en el  “SEMINARIO INTERNACIONAL DE PROTECCIÓN DE DATOS PERSONALES 2018”, organizado por el Instituto de Acceso a la Información Pública y Protección de Datos Personales del Distrito Federal de México, INFODF.</t>
  </si>
  <si>
    <t>Consejero(a)</t>
  </si>
  <si>
    <t>Honorarios</t>
  </si>
  <si>
    <t>CPLT</t>
  </si>
  <si>
    <t>N/A</t>
  </si>
  <si>
    <t>INFODT Cubre pasajes</t>
  </si>
  <si>
    <t>Sebastian Loyola Rojas</t>
  </si>
  <si>
    <t>Analista de Fiscalización</t>
  </si>
  <si>
    <t>San Fernando</t>
  </si>
  <si>
    <t>Terrestre</t>
  </si>
  <si>
    <t>Nacional</t>
  </si>
  <si>
    <t>Sumario en Hospital de San Fernando</t>
  </si>
  <si>
    <t>Profesional</t>
  </si>
  <si>
    <t>Indefinido</t>
  </si>
  <si>
    <t>Alejandro González Guajardo</t>
  </si>
  <si>
    <t>Analista de la Unidad de Normativa y Regulación</t>
  </si>
  <si>
    <t>Valparaíso</t>
  </si>
  <si>
    <t>Concurrir a las Comisiones de Educación del Senado y a la Comisión de Gobierno Interior de la Cámara de Diputados.</t>
  </si>
  <si>
    <t>Mario Becker Cares</t>
  </si>
  <si>
    <t>Realización de Sumario en Hospital de San Fernando</t>
  </si>
  <si>
    <t>Concurrir a Comisión de Educación del Senado</t>
  </si>
  <si>
    <t>Jorge Gonzalez Herrera</t>
  </si>
  <si>
    <t>Auxiliar / Chofer</t>
  </si>
  <si>
    <t>Traslado Presidente Sr. Marcelo Drago y jefe de normativa y regulación, Sr. Pablo Contreras al Congreso Nacional en la ciudad de Valparaíso.</t>
  </si>
  <si>
    <t>Administrativo</t>
  </si>
  <si>
    <t>Pablo Contreras Vásquez</t>
  </si>
  <si>
    <t xml:space="preserve">Jefe de la Unidad de Normativa y Regulación </t>
  </si>
  <si>
    <t>Asistencia a la Comisión de Constitución del Senado por el Proyecto de Ley que establece un Estatuto de Transparencia Activa para las Asociaciones Gremiales, Colegios Profesionales y Organizaciones Sindicales (Boletín N° 10.759-07).</t>
  </si>
  <si>
    <t>Jefatura</t>
  </si>
  <si>
    <t>Concurrir a la Comisión de Constitución, Legislación, Justicia y Reglamento del Senado y a la  Comisión de Constitución, Legislación, Justicia y Reglamento de la Cámara de Diputados</t>
  </si>
  <si>
    <t>Concurrir a la Comisión de Constitución, Legislación, Justicia y Reglamento del Senado y a la Comisión de Obras Publicas y Transportes de la Cámara de Diputados.</t>
  </si>
  <si>
    <t>Karem Carvajal Vicencio</t>
  </si>
  <si>
    <t>Iquique</t>
  </si>
  <si>
    <t>Sumario Hospital de Iquique</t>
  </si>
  <si>
    <t>5752-84-CM18</t>
  </si>
  <si>
    <t>María José Albornoz Pavez</t>
  </si>
  <si>
    <t>Sumario Hospital de iquique</t>
  </si>
  <si>
    <t>5752-25-CM18</t>
  </si>
  <si>
    <t>Temuco</t>
  </si>
  <si>
    <t>Realizar gestiones pendientes en sumario</t>
  </si>
  <si>
    <t>5752-22-CM18</t>
  </si>
  <si>
    <t>Realizar sumario administrativo en el Servicio de Salud Araucanía Sur</t>
  </si>
  <si>
    <t>Asistir a la Comisión de Constitución del Senado, a realizarse en el Congreso Nacional en Valparaíso.</t>
  </si>
  <si>
    <t>José Manuel Ruiz Yáñez</t>
  </si>
  <si>
    <t>Secretario del Consejo Directivo</t>
  </si>
  <si>
    <t xml:space="preserve">Asistencia Comisión de Constitución del Senado, que verá en discusión general el PdL que crea un estatuto de TA para asociaciones gremiales y otros. </t>
  </si>
  <si>
    <t>Marcelo Drago Aguirre</t>
  </si>
  <si>
    <t>Presidente</t>
  </si>
  <si>
    <t>Washington D.C.</t>
  </si>
  <si>
    <t>Participar en la reunión del CAJP (Comité de Asuntos Jurídicos y Políticos) de la OEA, presentando el estado del Acceso a la Información en las naciones y una reunión con los integrantes de la RTA  que participen en dicho encuentro.</t>
  </si>
  <si>
    <t>5752-20-CM18/5752-21-CM18</t>
  </si>
  <si>
    <t>Participación de la Comisión de  Constitución del Senado.</t>
  </si>
  <si>
    <t>Atlanta, Estados Unidos</t>
  </si>
  <si>
    <t>Asistir a la Conferencia "Inform Women, Transform Lives" a realizarse en Atlanta, Estados Unidos, los días 14 y 15 de febrero de 2018.</t>
  </si>
  <si>
    <t>Invitación</t>
  </si>
  <si>
    <t>Marisol Contreras Ramos</t>
  </si>
  <si>
    <t>Analista de Control de Gestión</t>
  </si>
  <si>
    <t>San José, Costa Rica</t>
  </si>
  <si>
    <t>Asistencia Técnica al Vice Ministerio de la Presidencia de costa Rica en el marco del proyecto Fondo Chile, patrocinado por  la AGCI y el PNUD</t>
  </si>
  <si>
    <t>AGCI</t>
  </si>
  <si>
    <t>5752-45-CM18</t>
  </si>
  <si>
    <t>Diego Gonzalez Labarca</t>
  </si>
  <si>
    <t>Jefe del Programa Municipal</t>
  </si>
  <si>
    <t>Costa Rica</t>
  </si>
  <si>
    <t>Participación en actividades del Proyecto “Transferencia de Aprendizajes y Conocimientos para la implementación de Leyes de Transparencia”.</t>
  </si>
  <si>
    <t>Rodrigo Reyes Barrientos</t>
  </si>
  <si>
    <t>Jefe de la Unidad de Defensa Judicial</t>
  </si>
  <si>
    <t>Realizar asistencia técnica al Vice Ministro de la Presidencia de Costa Rica (entre 27 de febrero y 1 de marzo de 2018) en el marco del Convenio de Cooperación para la Implementación del Proyecto “Transferencia de Aprendizajes y Conocimientos para la implementación de Leyes de Transparencia”, suscrito entre la Agencia de Cooperación Internacional de Chile y el Consejo para la Transparencia.</t>
  </si>
  <si>
    <t>Daniel Pefaur Dendal</t>
  </si>
  <si>
    <t>Jefe de la Unidad de Inteligencia de Negocio</t>
  </si>
  <si>
    <t>Participación en Proceso Participativo en el marco de los 10 años de la Ley de Transparencia</t>
  </si>
  <si>
    <t>5752-62-CM18</t>
  </si>
  <si>
    <t>Sumario Dirección de Vialidad Región de la Araucanía</t>
  </si>
  <si>
    <t>5752-136-CM18</t>
  </si>
  <si>
    <t>Sumario Dirección de Vialidad Araucania</t>
  </si>
  <si>
    <t>5752-46-SE18</t>
  </si>
  <si>
    <t>Francisco Javier Leturia Infante</t>
  </si>
  <si>
    <t>Consejero</t>
  </si>
  <si>
    <t>Implementación de la segunda asistencia técnica a los organismos responsables de la instalación de la política de transparencia y derecho de acceso en Costa Rica, en el marco de "Transferencia de Aprendizajes y Conocimientos para la Implementación de Leyes de Transparencia".</t>
  </si>
  <si>
    <t>María José Méndez Hernández</t>
  </si>
  <si>
    <t>Jefa de la Unidad de Planificación y Calidad</t>
  </si>
  <si>
    <t xml:space="preserve">Buenos Aires </t>
  </si>
  <si>
    <t>Realizar la segunda actividad de asistencia técnica a funcionarios públicos a cargo de la implementación de la ley de transparencia en Argentina. Todo esto enmarcado en el proyecto FondoChile.</t>
  </si>
  <si>
    <t>5752-44-CM18</t>
  </si>
  <si>
    <t>Leslie Montoya Riveros</t>
  </si>
  <si>
    <t>Subjefa de la Unidad de Admisibilidad y SARC</t>
  </si>
  <si>
    <t>Asistencia técnica "Transferencia de Aprendizajes y Conocimientos para la Implementación de Leyes de Transparencia". Segunda asistencia técnica a los organismos responsables de la Ley de Transparencia en Argentina</t>
  </si>
  <si>
    <t>Mauricio Godoy Godoy</t>
  </si>
  <si>
    <t>Jefe de la Unidad de Fiscalización</t>
  </si>
  <si>
    <t>Participación en Asistencia Técnica a la Secretaría de Asuntos Políticos y Fortalecimiento Institucional – Ministerio del Interior, Obras Públicas y Vivienda de Argentina.</t>
  </si>
  <si>
    <t>Traslado Presidente Sr. Marcelo Drago, Sr. Emilio Espinoza, Sr. Pablo Contreras, Sr. José Ruiz al Congreso Nacional en la ciudad de Valparaíso.</t>
  </si>
  <si>
    <t>Concurrir a las Comisiones de Constitución, Legislación, Justicia y Reglamento del Senado y a Comisión Mixta por Reforma Constitucional Boletin 8805-07.</t>
  </si>
  <si>
    <t>Asistencia a comisión mixta del Congreso Nacional por el proyecto de reforma constitucional que otorga reconocimiento constitucional al principio de transparencia y al derecho de acceso a la información pública (Boletín 8805-07).</t>
  </si>
  <si>
    <t>Christian Anker Ullrich</t>
  </si>
  <si>
    <t>Jefe de la Unidad de Promoción y Clientes</t>
  </si>
  <si>
    <t xml:space="preserve">Reunión Observatorio Regional V Región: Organización de proceso participativo y agenda 2018/Reunión organización Seminario Internacional Lenguaje Claro (Escuela de derecho PUCV)/Reunión mensual Red de Lenguaje Claro Chile (Valapraíso) </t>
  </si>
  <si>
    <t xml:space="preserve">Traslado Presidente Sr. Marcelo Drago al Congreso Nacional, en la ciudad de Valparaíso, para asistir a la Ceremonia de Juramento del Presidente Electo. </t>
  </si>
  <si>
    <t>Barbara Andrea Rodríguez Magallanes</t>
  </si>
  <si>
    <t>Arica</t>
  </si>
  <si>
    <t>Sumario en la Ilustre Municipalidad de Arica</t>
  </si>
  <si>
    <t>5752-60-CM18</t>
  </si>
  <si>
    <t>Sumario Municipalidad de Arica</t>
  </si>
  <si>
    <t>5752-78-CM18</t>
  </si>
  <si>
    <t>Emilio Ignacio Espinoza Arellano</t>
  </si>
  <si>
    <t>Jefe de la Unidad de Comunicaciones</t>
  </si>
  <si>
    <t>Región de la Araucanía, Temuco</t>
  </si>
  <si>
    <t>visita regional de las autoridades del Consejo con motivo de los 10 años de la ley de transparencia. Contempla un diálogo participativo regional y reuniones con las distintas autoridades locales.</t>
  </si>
  <si>
    <t>5752-69-SE18</t>
  </si>
  <si>
    <t>Pablo García Combeau</t>
  </si>
  <si>
    <t>Analista de la Unidad de Promoción y Clientes</t>
  </si>
  <si>
    <t xml:space="preserve">Proceso Participativo en el marco de los 10 años de la Ley de Transparencia, en colaboración Observatorio Regional de la Universidad Católica de Temuco, y Actividad de Capacitación, en colaboración con Intendencia Regional, dirigida a Autoridades y Funcionarios Públicos de la región, a desarrollarse el día 14 de marzo de 2018, en la ciudad de Temuco, Región de la Araucanía. </t>
  </si>
  <si>
    <t>5752-67-CM18</t>
  </si>
  <si>
    <t>Patricia Morales Weisse</t>
  </si>
  <si>
    <t>Técnio Senior de Promoción y Clientes</t>
  </si>
  <si>
    <t>5752-66-CM18</t>
  </si>
  <si>
    <t>María Paz Torres Alcalde</t>
  </si>
  <si>
    <t>Analista de la Unidad de Estudios y Publicaciones</t>
  </si>
  <si>
    <t xml:space="preserve">Dispone Comisión de Servicio para doña María Paz Torres Alcalde por viaje a la Araucanía en marco de Proceso Participativo. </t>
  </si>
  <si>
    <t>Carlos Carrasco Vitalich</t>
  </si>
  <si>
    <t>Analista de la Unidad de Inteligencia de Negocio</t>
  </si>
  <si>
    <t xml:space="preserve">Viaje a la Araucanía en marco de Proceso Participativo. </t>
  </si>
  <si>
    <t>Sumario en la Comisión Médica Regional de Iquique</t>
  </si>
  <si>
    <t>Muriel Sciaraffia Giglio</t>
  </si>
  <si>
    <t>Analista de la Unidad de Fiscalización</t>
  </si>
  <si>
    <t xml:space="preserve">Iquique </t>
  </si>
  <si>
    <t xml:space="preserve">Sumario Comisión Médica Regional de Iquique </t>
  </si>
  <si>
    <t>Antofagasta</t>
  </si>
  <si>
    <t>Asistir en calidad de contraparte técnica a la primera charla del año 2018, desarrollada en conjunto con la Academia Judicial, titulada "Criterios Jurisprudenciales de Aplicación e Interpretación de la Ley de Transparencia", a realizarse el día 20 de marzo de 2018, en la Iltma. Corte de Apelaciones de Antofagasta,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</si>
  <si>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5752-85-SE18</t>
  </si>
  <si>
    <t>Concurrir a las Comisiones de Gobierno Interior de la Cámara de Diputados y a la Comisión de Constitucion, legislacion, Justicia y Reglamento de la Camara, los días Martes 20 y 21 de Marzo, respectivamente.</t>
  </si>
  <si>
    <t>Fernando Martín García Naddaf</t>
  </si>
  <si>
    <t>Asesor de Relaciones Internacionales</t>
  </si>
  <si>
    <t>Paris, Francia</t>
  </si>
  <si>
    <t>participar en el Foro Anticorrupción e Integridad de OECD Global, la Ruenión del Working Party of Senior Public Integrity Officials y la Conferencia “Promoting Integrity and Strengthening Anti Corruption efforts in LAC”.</t>
  </si>
  <si>
    <t>5752-114-CM18/5752-115-CM18</t>
  </si>
  <si>
    <t>Jorge Jaraquemada Roblero</t>
  </si>
  <si>
    <t>Segunda Visita de Asistencia Técnica a la Secretaría de Asuntos Políticos y Fortalecimiento Institucional- Ministerio del Interior, Obras Públicas y Vivienda de Argentina.</t>
  </si>
  <si>
    <t xml:space="preserve">Regioón de la Araucania, Temuco </t>
  </si>
  <si>
    <t>5752-108-CM18</t>
  </si>
  <si>
    <t xml:space="preserve">El Presidente asistirá a la Sesión de la Comisión Mixta del Senado, por la reforma constitucional de Derecho Acceso a la Información. Adicionalmente tendrá reuniones con algunos parlamentarios por la agenda legislativa del CPLT </t>
  </si>
  <si>
    <t>Invitación al juramento del presidente electo, Sebastián Piñera y  transmisión de mando, en el Congreso Nacional, Valparaíso.</t>
  </si>
  <si>
    <t>El viaje es la primera visita regional de las autoridades del Consejo con motivo de los 10 años de la ley de transparencia. Contempla un diálogo participativo regional y reuniones con las distintas autoridades locales.</t>
  </si>
  <si>
    <t>Andrea Ruiz Rosas</t>
  </si>
  <si>
    <t>Directora Jurídica</t>
  </si>
  <si>
    <t>Concepción</t>
  </si>
  <si>
    <t>Realización de Proceso Participativo en el marco de los 10 años de la Ley de Transparencia, en colaboración con Observatorio Regional de la Universidad de Concepción, ciudad de Concepción, Región del Bío Bío.</t>
  </si>
  <si>
    <t>5752-119-CM18</t>
  </si>
  <si>
    <t>Daniela Moreno Tacchi</t>
  </si>
  <si>
    <t>Directora de Estudios</t>
  </si>
  <si>
    <t>Realización de Proceso Participativo en el marco de los 10 años de la Ley de Transparencia, en colaboración con el Observatorio Regional de la Universidad de Concepción, ciudad de Concepción, Región del Bío Bío.</t>
  </si>
  <si>
    <t>Director(a)</t>
  </si>
  <si>
    <t>5752-107-CM18</t>
  </si>
  <si>
    <t>Viña del Mar</t>
  </si>
  <si>
    <t>Realización de Proceso Participativo en el marco de los 10 años de la Ley de Transparencia, en colaboración Observatorio Regional de la Universidad Andrés Bello, en la Ciudad de Viña del Mar, Región de Valparaíso.</t>
  </si>
  <si>
    <t>Asistencia al Senado por la tramitación del proyecto de ley que regula la protección y el tratamiento de los datos personales y crea la Agencia de Protección de Datos Personales (boletín 11144-17)</t>
  </si>
  <si>
    <t>Sumario Hospital de Iquique y Auditoría Municipalidad de Iquique</t>
  </si>
  <si>
    <t>5752-98-CM18</t>
  </si>
  <si>
    <t>Sumario Hospital Iquique y Auditoría Municipalidad de Iquique</t>
  </si>
  <si>
    <t>Miguel Díaz Sánchez</t>
  </si>
  <si>
    <t>Jefe de la Unidad de Finanzas</t>
  </si>
  <si>
    <t>Reunion con directivos del HGF de Viña del Mar, para presentar y discutir plan de trabajo 2018 y plantearles nueva situación  sin la cooperacón de la Fundación Contexto Ciudadano</t>
  </si>
  <si>
    <t>Realización de Sesión de Consejo Directivo en Región de Biobío, en Auditorio de Facultad de Ciencias Sociales y Jurídicas de la Universidad de Concepción, y  realización de Proceso  Participativo  en  el  marco  de los 10  años de la Ley de Transparencia, en colaboración Observatorio Regional de la Universidad de Concepción.</t>
  </si>
  <si>
    <t>5752-101-SE18</t>
  </si>
  <si>
    <t>Realización de Sesión de Consejo Directivo en Región de Biobío, en Auditorio de Facultad de Ciencias Sociales y Jurídicas de la Universidad de Concepción, y realización de Proceso Participativo en el marco de los 10 años de la Ley de Transparencia, en colaboración Observatorio Regional de la Universidad de Concepción</t>
  </si>
  <si>
    <t>David Ibaceta Medina</t>
  </si>
  <si>
    <t>Jede de la Unidad de Análisis de Fondo</t>
  </si>
  <si>
    <t>Realización de Sesión de Consejo Directivo en Región de Biobío, en Auditorio de Facultad de Ciencias Sociales y Jurídicas de la Universidad de Concepción, en colaboración Observatorio Regional de la Universidad de Concepción</t>
  </si>
  <si>
    <t>5752-108-CM19</t>
  </si>
  <si>
    <t xml:space="preserve">Medellin, Colombia </t>
  </si>
  <si>
    <t xml:space="preserve">Participación en Seminario de Sociedad Interamericana de prensa, Medellin Colombia </t>
  </si>
  <si>
    <t>5752-153-CM18/5752-152-CM18</t>
  </si>
  <si>
    <t>Francisca Gutierrez Vielma</t>
  </si>
  <si>
    <t>Realización de proceso participativo en el marco de los 10 años de la Ley de Transparencia, en colaboración Observatorio Regional de la Universidad de Concepción, en la Ciudad de Concepción, Región del Biobío.</t>
  </si>
  <si>
    <t>Paula Cabrera Acevedo</t>
  </si>
  <si>
    <t>Realización de proceso participativo en el marco de los 10 años de la Ley de Transparencia, en colaboración con el Observatorio Regional de la Universidad de Concepción, Región del Biobío.</t>
  </si>
  <si>
    <t>Castro</t>
  </si>
  <si>
    <t>Sumario Servicio de Salud Chiloé</t>
  </si>
  <si>
    <t>5752-640-CM17</t>
  </si>
  <si>
    <t>Sumario Dirección de Vialidad de la Araucanía</t>
  </si>
  <si>
    <t xml:space="preserve">Participación en Reunión PUCV - Coordinación Seminario Lenguaje Claro (10.04) y Proceso participativo V Región OR UNAB (11.04) </t>
  </si>
  <si>
    <t>Traslado Consejera Sra. Gloria De La Fuente; Secretario Consejo Directivo, Sr. José Manuel Ruiz y Analista de Comunicaciones, Sr. Sebastián Sottorff a la ciudad de Viña del Mar, para participar del Encuentro Consulta Ciudadana que se realizará en la Universidad Andrés Bello.</t>
  </si>
  <si>
    <t xml:space="preserve">Realización de Proceso  Participativo  en  el  marco  de los 10  años de la Ley de Transparencia, en colaboración Observatorio Regional de la Universidad Andrés Bello, en la Ciudad de Viña del Mar, Región de Valparaíso. </t>
  </si>
  <si>
    <t>Daniel Contreras Caballol</t>
  </si>
  <si>
    <t>Realización de Proceso  Participativo  en  el  marco  de los 10  años de la Ley de Transparencia, en colaboración Observatorio Regional de la Universidad Andrés Bello, en la Ciudad de Viña del Mar, Región de Valparaíso.  Conjuntamente, proceso de Fiscalización en Derecho de Acceso a la Información presencial.</t>
  </si>
  <si>
    <t>Carolina Maturana Zúñiga</t>
  </si>
  <si>
    <t>Jefa de la Unidad de Estudios y Publicaciones</t>
  </si>
  <si>
    <t>Proceso Participativo en  el  marco  de los 10  años de la Ley de Transparencia, en colaboración Observatorio Regional de la Universidad Andrés Bello, Viña del Mar</t>
  </si>
  <si>
    <t>5752-117-CM18</t>
  </si>
  <si>
    <t xml:space="preserve">Realización de Proceso Participativo  en  el  marco  de los 10  años de la Ley de Transparencia, en colaboración Observatorio Regional de la Universidad Andrés Bello, en la Ciudad de Viña del Mar, Región de Valparaíso. </t>
  </si>
  <si>
    <t>Sebastián Sottorff Olguín</t>
  </si>
  <si>
    <t>Analista Senior de Gestión de Prensa</t>
  </si>
  <si>
    <t>Despliegue regional y proceso participativo del CPLT</t>
  </si>
  <si>
    <t>Sumario Corporación Municipal de San Fernando</t>
  </si>
  <si>
    <t>Sergio Hormazabal Lombardo</t>
  </si>
  <si>
    <t>Sumario Corporación Municipal de San Fernando.</t>
  </si>
  <si>
    <t>Traslado consejera Sra. Gloria De La Fuente; Sr. Pablo Contreras y Sr. Sebastián Sottorff al Congreso Nacional en la ciudad de Valparaíso.</t>
  </si>
  <si>
    <t>Maximiliano Núñez Gómez</t>
  </si>
  <si>
    <t>Analista de la Unidad de Gestión Documental</t>
  </si>
  <si>
    <t>Melipilla</t>
  </si>
  <si>
    <t>Realización Jornada de Capacitación "Gestión Documental y Transparencia"</t>
  </si>
  <si>
    <t>Asistencia a la Comisión de Constitución de la Cámara de Diputados por el proyecto de reforma constitucional que consagra el derecho a la protección de datos personales (Boletín N° 9384-07).</t>
  </si>
  <si>
    <t>La Serena</t>
  </si>
  <si>
    <t>Proceso Participativo en el marco de los 10 años de la Ley de Transparencia, en colaboración Observatorio Regional de la Universidad Central de La Serena, y Actividad de Capacitación, en colaboración con Intendencia Regional, dirigida a Autoridades y Funcionarios Públicos de la región, a desarrollarse el día 26 de abril de 2018, en la ciudad de La Serena, Región de Coquimbo.</t>
  </si>
  <si>
    <t>5752-191-CM18</t>
  </si>
  <si>
    <t xml:space="preserve">Realización de Proceso  Participativo  en  el  marco  de los 10  años de la Ley de Transparencia, en colaboración Observatorio Regional de la Universidad Central, en la Ciudad de La Serena, Región de Coquimbo. </t>
  </si>
  <si>
    <t>5752-167-CM18</t>
  </si>
  <si>
    <t>5752-156-CM18</t>
  </si>
  <si>
    <t>Dispone Comisión de Servicio por viaje a La Serena para realización de Proceso Participativo.</t>
  </si>
  <si>
    <t xml:space="preserve">Gira regional por 10 años y reunión con autoridades locales </t>
  </si>
  <si>
    <t>5752-172-CM18</t>
  </si>
  <si>
    <t>Juan Pablo Camps Carreño</t>
  </si>
  <si>
    <t>Rancagua</t>
  </si>
  <si>
    <t>Realización de capacitación a funcionarios públicos de ORIS en Lenguaje Claro</t>
  </si>
  <si>
    <t xml:space="preserve">  visita regional de las autoridades del Consejo con motivo de los 10 años de la ley de transparencia. Contempla un diálogo participativo regional y reuniones con las distintas autoridades locales. </t>
  </si>
  <si>
    <t>5752-116-CM18</t>
  </si>
  <si>
    <t xml:space="preserve">Visita autoridades regionales, Valparaíso, conmemoración 10 años lay transparencia </t>
  </si>
  <si>
    <t xml:space="preserve">reunión valparaiso </t>
  </si>
  <si>
    <t>5752-118-CM18</t>
  </si>
  <si>
    <t xml:space="preserve">diálogo participativo regional y reuniones con las distintas autoridades locales </t>
  </si>
  <si>
    <t>Raúl Ferrada Carrasco</t>
  </si>
  <si>
    <t>Director General</t>
  </si>
  <si>
    <t>Yael Schnitzer Raab</t>
  </si>
  <si>
    <t>Analista de Gabinete</t>
  </si>
  <si>
    <t>5752-137-SE18</t>
  </si>
  <si>
    <t>Particupación en el Taller Acceso a la Información y Género, organizado por la Secretaría de Transparencia RTA, México Mayo 2018</t>
  </si>
  <si>
    <t>Eurosocial y FIIAPP</t>
  </si>
  <si>
    <t>Punta Arenas</t>
  </si>
  <si>
    <t xml:space="preserve">Realización de Proceso Participativo en el marco de los 10 años de la Ley de Transparencia, en colaboración con el Observatorio Regional de la Universidad de Magallanes, en la ciudad de Punta Arenas, Región de Magallanes. </t>
  </si>
  <si>
    <t>5752-187-CM18</t>
  </si>
  <si>
    <t>Valdivia - Puerto Montt</t>
  </si>
  <si>
    <t>Realización de Proceso Participativo en el marco de los 10 años de la Ley de Transparencia, en colaboración con el Observatorio Regional de la Universidad Austral de Valdivia y el Observatorio Regional de la Universidad de Los Lagos de Puerto Montt.</t>
  </si>
  <si>
    <t xml:space="preserve">5752-185-CM18/5752-183-CM18
</t>
  </si>
  <si>
    <t>Copiapó</t>
  </si>
  <si>
    <t>Proceso Participativo en el marco de los 10 años de la Ley de Transparencia, en colaboración con la Universidad de Atacama de Copiapó.</t>
  </si>
  <si>
    <t>5752-259-SE18</t>
  </si>
  <si>
    <t>Godoy Cruz, Provincia de Mendoza, Argentina</t>
  </si>
  <si>
    <t>Participación de Diego González Labarca como expositor panelista en la Jornada “De lo federal a lo local. Desafíos en la implementación de políticas de transparencia y acceso a la información pública”, cuyo contexto es el VII Encuentro de la Red Federal de Acceso a la Información Pública, y que se realizará el 30 de mayo de 2018 en la Ciudad de Godoy Cruz, Mendoza, Argentina.</t>
  </si>
  <si>
    <t>5752-213-CM18/5752-214-CM18</t>
  </si>
  <si>
    <t xml:space="preserve">Realización de Proceso  Participativo  en  el  marco  de los 10  años de la Ley de Transparencia, en colaboración Observatorio Regional de la Universidad de Tarapacá, en la Ciudad de Arica, Región Arica y Parinacota. </t>
  </si>
  <si>
    <t>5752-178-CM18</t>
  </si>
  <si>
    <t>Realización de Proceso  Participativo  en  el  marco  de los 10  años de la Ley de Transparencia, en colaboración Observatorio Regional de la Universidad de Tarapacá, en la Ciudad de Arica, Región Arica y Parinacota.</t>
  </si>
  <si>
    <t>Realización Proceso Participativo por la Conmemoración 10 años de la Ley de Transparencia</t>
  </si>
  <si>
    <t>Comisión de Servicio por viaje a Arica en marco de Proceso Participativo y reuniones para gestionar Modelo de Acompañamiento a comuidades y taller de formación ciudadana para estudiantes de pedagogía en historia</t>
  </si>
  <si>
    <t>5752-186-CM18</t>
  </si>
  <si>
    <t xml:space="preserve">1. Participar en Proceso Participativo en el marco de los 10 años de la Ley de Transparencia, en colaboración Observatorio Regional de la Universidad de la UMAG-Punta Arenas 09.05;  2 Actividad de Capacitación, en colaboración con Intendencia Regional, dirigida a Autoridades y Funcionarios Públicos de la región, a desarrollarse el día 09 de mayo, en Punta Arenas. 3. Realizar Taller de Formación Ciudadana a estudiantes de pedagogia en la UMAG 08.05 y reunión con Decano 4. Reunión de Trabajo con Observatorio Regional UMAG - 10.05 </t>
  </si>
  <si>
    <t>5752-175-CM18</t>
  </si>
  <si>
    <t>Talca</t>
  </si>
  <si>
    <t>Asistir en calidad de contraparte técnica a la segunda charla del año 2018, desarrollada en conjunto con la Academia Judicial, titulada "Criterios Jurisprudenciales de Aplicación e Interpretación de la Ley de Transparencia", a realizarse el día 8 de mayo de 2018, en la Iltma. Corte de Apelaciones de Talca,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</si>
  <si>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 xml:space="preserve">Realización de Proceso Participativo  en  el  marco  de los 10  años de la Ley de Transparencia, en colaboración Observatorio Regional de la Universidad de Magallanes, en la Ciudad de Punta Arenas, Región de Magallanes. </t>
  </si>
  <si>
    <t>5752-292-CM18</t>
  </si>
  <si>
    <t xml:space="preserve">Realización de Proceso  Participativo  en  el  marco  de los 10  años de la Ley de Transparencia, en colaboración Observatorio Regional de la Universidad de Magallanes, en la Ciudad de Punta Arenas, Región de Magallanes. </t>
  </si>
  <si>
    <t>5752-188-CM18</t>
  </si>
  <si>
    <t>Realización de Proceso  Participativo  en  el  marco  de los 10  años de la Ley de Transparencia, en colaboración Observatorio Regional de la Universidad de Magallanes, en la Ciudad de Punta Arenas, Región de Magallanes y la Antártica Chilena.</t>
  </si>
  <si>
    <t>5752-219-CM18</t>
  </si>
  <si>
    <t>José Toro Quintullanca</t>
  </si>
  <si>
    <t>San Antonio</t>
  </si>
  <si>
    <t>Auditoría en Transparencia Hospital Claudio Vicuña San Antonio</t>
  </si>
  <si>
    <t>Jornada de Capacitación para autoridades y funcionarios públicos en materias de Transparencia y Probidad coordinado en conjunto con SEGEGOB Maule</t>
  </si>
  <si>
    <t>Valdivia</t>
  </si>
  <si>
    <t>Realización de taller  de formación ciudadana y transparencia para estudiantes de pedagogía en historia y reuniones de coordinación para apertura de observatorio regional y participación de colegios en torneo de videojuego "Ciudadan@s"</t>
  </si>
  <si>
    <t>5752-205-CM18</t>
  </si>
  <si>
    <t>Realización de Auditorias en el Hospital de Concepción y las municipalidades de Chillan, Quillón, Ránquil y Hualqui</t>
  </si>
  <si>
    <t>5752-177-CM18</t>
  </si>
  <si>
    <t xml:space="preserve">Realización de Proceso  Participativo  en  el  marco  de los 10  años de la Ley de Transparencia, en la ciudad de Valdivia, Región de Los Ríos y en colaboración Observatorio Regional de la Universidad de Los Lagos, en la Ciudad de Puerto Montt, Región de Los Lagos. </t>
  </si>
  <si>
    <t>Realización Proceso Participativo conmemoración 10 años Ley de Transparencia.</t>
  </si>
  <si>
    <t>Realización Proceso Participativo conmemoración 10 años de la Ley de Transparencia.</t>
  </si>
  <si>
    <t>5752-189-CM18/5752-190-CM18</t>
  </si>
  <si>
    <t>Realización Proceso Participativo conmemoración  años de la Ley de Transparencia</t>
  </si>
  <si>
    <t>Puerto Montt</t>
  </si>
  <si>
    <t xml:space="preserve">Participar en Plan de visitas regional 2018 en: la realización de Taller de Formación Ciudadana y Transparencia a estudiantes de Pedagogía en Historia y Ciencias Sociales en la Universidad de Los Lagos (16.05) (Plan con la Sociedad Civil); la coordinación y ser facilitador en Proceso Participativo en el marco de los 10 años de la Ley de Transparencia, en colaboración Observatorio Regional de la Universidad de Los Lagos - Puerto Montt (16.05); Reunión de trabajo Planificación 2018 con el Observatorio de Transparencia - Universidad de los Lagos - Pto Montt (17.05) (Plan Vinculación con el Medio). </t>
  </si>
  <si>
    <t>5752-195-CM18</t>
  </si>
  <si>
    <t>Calama</t>
  </si>
  <si>
    <t xml:space="preserve">Auditoría Municipalidad de San Pedro de Atacama y Auditoría Municipalidad de María Elena </t>
  </si>
  <si>
    <t>5752-206-CM18</t>
  </si>
  <si>
    <t>Asistir en calidad de contraparte técnica a la tercera charla del año 2018, desarrollada en conjunto con la Academia Judicial, titulada "Criterios Jurisprudenciales de Aplicación e Interpretación de la Ley de Transparencia", a realizarse el día 22 de mayo de 2018, en la Iltma. Corte de Apelaciones de LA SERENA,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</si>
  <si>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5752-240-CM18</t>
  </si>
  <si>
    <t>Jornada de Capacitación en Jurisprudencia destacada del Consejo para la Transparencia para autoridades y funcionarios públicos de la Región de O'Higgins</t>
  </si>
  <si>
    <t>Jefa de la Unidad de Análisis de Admisibilidad y SARC (S)</t>
  </si>
  <si>
    <t>Asistir en calidad de contraparte técnica a la cuarta charla del año 2018, desarrollada en conjunto con la Academia Judicial, titulada "Criterios Jurisprudenciales de Aplicación e Interpretación de la Ley de Transparencia", a realizarse el día 29 de mayo de 2018, en la Iltma. Corte de Apelaciones de TEMUCO, destinada a difundir, entre ministros de Corte, abogados integrantes, relatores y jueces de jurisdicción, la jurisprudencia existente en materia de derecho de acceso a la información, generada con motivo del conocimiento y fallo de reclamos de ilegalidad y recursos de protección pronunciados en contra de actos y decisiones del CPLT.</t>
  </si>
  <si>
    <t>Juliette Du Belloy Cox</t>
  </si>
  <si>
    <t>Analista Implementador MGTM</t>
  </si>
  <si>
    <t xml:space="preserve">Osorno </t>
  </si>
  <si>
    <t xml:space="preserve">Participación en acreditación y en actividades de clínica de Transparencia , que se realizará los días 29 y 30 de mayo, en Encuentro de Concejales en Osorno.  </t>
  </si>
  <si>
    <t>5752-253-CM18</t>
  </si>
  <si>
    <t>Denisse Camila Jiménez Carter</t>
  </si>
  <si>
    <t>Osorno</t>
  </si>
  <si>
    <t xml:space="preserve">Asistencia a Clínica Jurídica del Consejo en el Encuentro de Concejales de la Asociación Chilena de Municipalidades en Osorno </t>
  </si>
  <si>
    <t>Plazo fijo</t>
  </si>
  <si>
    <t>5752-274-CM18</t>
  </si>
  <si>
    <t>Realización de Jornada de Capacitación para funcionarios públicos en Región de Atacama , y  realización de Proceso  Participativo  en  el  marco  de los 10  años de la Ley de Transparencia, en colaboración con Universidad de Atacama.</t>
  </si>
  <si>
    <t>5752-231-CM18</t>
  </si>
  <si>
    <t>Angela Valenzuela Reyes</t>
  </si>
  <si>
    <t>Analista de Gestión de Prensa</t>
  </si>
  <si>
    <t>Participación en el marco de la conmemoración por los 10 años de la Ley de Transparencia en el Encuentro de Consejales organizado por la Asociación Chilena de Municipalidades</t>
  </si>
  <si>
    <t>5752-247-SE18</t>
  </si>
  <si>
    <t>Realización de Proceso  Participativo  en  el  marco  de los 10  años de la Ley de Transparencia, en la Ciudad de Copiapó, Región de Atacama. </t>
  </si>
  <si>
    <t>5752-232-CM18</t>
  </si>
  <si>
    <t>Realización de Proceso Participativo en el marco de los 10 años de la Ley de Transparencia, en la ciudad de Copiapó, Región de Atacama.</t>
  </si>
  <si>
    <t xml:space="preserve">Realización de Proceso Participativo en el marco de los 10 años de la Ley de Transparencia, en la Ciudad de Copiapó, Región de Atacama. </t>
  </si>
  <si>
    <t>Realización de Proceso Participativo en el marco de la conmemoración de los 10 años de la Ley de Transparencia en la ciudad de Copiapó</t>
  </si>
  <si>
    <t>5752-236-SE18</t>
  </si>
  <si>
    <t xml:space="preserve">Región de Arica y Parinacota </t>
  </si>
  <si>
    <t xml:space="preserve">visita regional de las autoridades del Consejo con motivo de los 10 años de la ley de transparencia. Contempla un diálogo participativo regional y reuniones con las distintas autoridades locales. </t>
  </si>
  <si>
    <t>5752-192-CM18</t>
  </si>
  <si>
    <t>Despliegue regional por los 10 años de Ley de Transparencia, proceso participativo en la ciudad de Puerto Montt</t>
  </si>
  <si>
    <t>5752-221-CM18</t>
  </si>
  <si>
    <t>DESPLIEGUE REGIONAL MAGALLANES (CHARLA+PROCESO PARTICIPATIVO) Ciudad de Punta Arenas</t>
  </si>
  <si>
    <t>5752-224-SE18</t>
  </si>
  <si>
    <t xml:space="preserve">Región Arica y Parinacota </t>
  </si>
  <si>
    <t xml:space="preserve">Gira regional por 10 años y reunión con autoridades locales    </t>
  </si>
  <si>
    <t>Despliegue regional por los 10 años de la Ley de Transparencia, proceso participativo en la ciudad de Puerto Montt</t>
  </si>
  <si>
    <t>5752-220-CM18</t>
  </si>
  <si>
    <t>Realización del Proceso Participativo, en el marco del cumplimiento 10 años de la Ley de Transparencia.</t>
  </si>
  <si>
    <t>Participar en el Proceso Participativo y Sesión de Consejo Nº 902 en el marco de la conmemoración por los 10 años de la Ley de Transparencia en la ciudad de La Serena</t>
  </si>
  <si>
    <t>5752-302-CM18</t>
  </si>
  <si>
    <t>Realización de proceso participativo en el marco de los 10 años de la Ley de Transparencia, en la ciudad de Talca.</t>
  </si>
  <si>
    <t>Eduardo González Yáñez</t>
  </si>
  <si>
    <t>Director de Operaciones y Sistemas</t>
  </si>
  <si>
    <t>Traslado Presidente Sr. Marcelo Drago al Congreso Nacional, para asistir a la Cuenta Pública Presidencial.</t>
  </si>
  <si>
    <t>Traslado Director General Sr. Raúl Ferrada y Analista de Comunicaciones Sra. Ángela Valenzuela a la ciudad de Talca para participar en las Jornadas de Capacitación a Funcionarios Públicos de la Región del Maule.</t>
  </si>
  <si>
    <t>Asistir a la invitación para la Cuenta Pública Presidencial año 2018.</t>
  </si>
  <si>
    <t>Realización de Proceso Participativo en  el  marco  de los 10  años de la Ley de Transparencia y Jornada de Capacitación para Funcionarios Públicos, en colaboración con Universidad de Talca, en la Ciudad de Talca, Región del Maule</t>
  </si>
  <si>
    <t>Realizar proceso participativo en el marco de la Conmemoración de los 10 años de la Ley de Transparencia, en la Universidad de Talca, Región del Maule.</t>
  </si>
  <si>
    <t>Región del Maule</t>
  </si>
  <si>
    <t>Realización de proceso participativo en conmemoración de los 10 años de la Ley de Transparencia.</t>
  </si>
  <si>
    <t>Proceso Participativo Conmemoración 10 años Ley de Transparencia</t>
  </si>
  <si>
    <t>Moderar Mesas Temáticas en el marco del proceso participativo por la conmemoración de los 10 años de la Ley de Transparencia.</t>
  </si>
  <si>
    <t>Despliegue Participativo por la conmemoración de los 10 años de la Ley de Transparencia en la ciudad de Iquique para reunirse con autoridades locales</t>
  </si>
  <si>
    <t>5752-286-CM18</t>
  </si>
  <si>
    <t>Puerto Aysén</t>
  </si>
  <si>
    <t xml:space="preserve">Fiscalización a través de Auditoría en Transparencia en la Municipalidad de Puerto Aysén y en la Gobernación Provincial de Puerto Aysén </t>
  </si>
  <si>
    <t>Realización de Proceso Participativo en el marco de los 10 años de la Ley de Transparencia, en la ciudad de Iquique.</t>
  </si>
  <si>
    <t>5752-262-CM18</t>
  </si>
  <si>
    <t xml:space="preserve">Realización de Proceso  Participativo  en  el  marco  de los 10  años de la Ley de Transparencia, en la Ciudad de Iquique, Región de Tarapacá. </t>
  </si>
  <si>
    <t>Realización del Proceso Participativo en el marco de los 10 años de la Ley de Transparencia, en Iquique región de Tarapacá,</t>
  </si>
  <si>
    <t>Proceso Participativo 10 años de la Ley de Transparencia</t>
  </si>
  <si>
    <t>Realización de Proceso Participativo en el marco de los 10 años de la Ley de Transparencia, en la ciudad de Iquique, Región de Tarapacá.</t>
  </si>
  <si>
    <t>Paulina Natalie Olivares Moreno</t>
  </si>
  <si>
    <t>Proceso Participativo Talleres de Formación Ciudadana para estudiantes Reunión de coordinación Agenda migrantes</t>
  </si>
  <si>
    <t>Participación en el Proceso Participativo por la conmemoración de los 10 años de la Ley de Transparencia que se realizará en la ciudad de Antofagasta</t>
  </si>
  <si>
    <t>5752-317-CM18</t>
  </si>
  <si>
    <t>Realización de Proceso  Participativo  en  el  marco  de los 10  años de la Ley de Transparencia, a realizarse en la  Universidad Santo Tomás de Antofagasta.</t>
  </si>
  <si>
    <t>5752-293-CM18</t>
  </si>
  <si>
    <t xml:space="preserve">Realización de Proceso  Participativo  en  el  marco  de los 10  años de la Ley de Transparencia, en la Ciudad de Antofagasta, Región de Antofagasta. </t>
  </si>
  <si>
    <t>Proceso Participativo 10 años Ley de Transparencia</t>
  </si>
  <si>
    <t>Moderación de Mesas Temáticas en el Marco del Proceso Participativo en Conmemoración de los 10 años de la Ley de Transparencia.</t>
  </si>
  <si>
    <t xml:space="preserve">Realización de Proceso Participativo  en  el  marco  de los 10  años de la Ley de Transparencia, en la Ciudad de Antofagasta, Región de Antofagasta. </t>
  </si>
  <si>
    <t>5752-292-cm19</t>
  </si>
  <si>
    <t>Curicó</t>
  </si>
  <si>
    <t>Realización de sumario en Municipalidad de Curicó</t>
  </si>
  <si>
    <t>Sumario Municipalidad de Curicó</t>
  </si>
  <si>
    <t xml:space="preserve">Realización de Sesión de Consejo Directivo abierta al público en ciudad de La Serena, Región de Coquimbo. </t>
  </si>
  <si>
    <t>5752-154-CM18</t>
  </si>
  <si>
    <t>Coquimbo</t>
  </si>
  <si>
    <t>5752-297-CM18</t>
  </si>
  <si>
    <t>Ricardo Sanhueza Acosta</t>
  </si>
  <si>
    <t>Jefe de la Unidad de Análisis de Admisibilidad y SARC</t>
  </si>
  <si>
    <t>Sesión del Consejo Directivo abierta al público en la ciudad de La Serena, Región de Coquimbo, la que se llevará a cabo en Salón de Intendencia Regional de Coquimbo.</t>
  </si>
  <si>
    <t>5752-291-CM18</t>
  </si>
  <si>
    <t>5752-296-cm18</t>
  </si>
  <si>
    <t>Santo Domingo, Región de Valparaíso</t>
  </si>
  <si>
    <t>Socialización del Modelo de Gobierno Abierto Municipal en autoridades y funcionarios de la Municipalidad de Santo Domingo, en el marco del Compromiso 15 del actual Plan Nacional de Chile ante la Alianza para el Gobierno Abierto.</t>
  </si>
  <si>
    <t xml:space="preserve">Capacitación sobre Instrucción General N°10 e Instrucción General N°11 a Funcionarios Públicos del Gobierno Regional de Valparaíso. </t>
  </si>
  <si>
    <t>Participar como relator en Jornada de capacitación de OIRS organizado por Mnsegpres y CPLT en la temática de el rol de los funcionarios de las OIRS en el DAI y el uso del Lenguaje Claro a través de la recomendación homónima que está promoviendo el CPLT</t>
  </si>
  <si>
    <t>5752-329-CM18</t>
  </si>
  <si>
    <t>Socialización del Modelo de Gobierno Abierto Municipal</t>
  </si>
  <si>
    <t>Francia</t>
  </si>
  <si>
    <t xml:space="preserve">Desarrollar y profundizar vínculos internacionales en el marco del foro OECD y la Comision del Convenio 108, así como explorar vías de colaboración con esos organismos, de manera de fomentar el intercambio de buenas prácticas en materia de transparencia, probidad, gobierno abierto y protección de datos personales. </t>
  </si>
  <si>
    <t>5752-282-CM18/5752-281-CM18</t>
  </si>
  <si>
    <t>Participación en el Despliegue Regional en la ciudad de Talca por la conmemoración de los 10 años de la Ley de Transparencia</t>
  </si>
  <si>
    <t>Balmaceda</t>
  </si>
  <si>
    <t>Realización de proceso participativo en el marco de los 10 años de la Ley de Transparencia.</t>
  </si>
  <si>
    <t>5752-347-CM18</t>
  </si>
  <si>
    <t>Tbilisi, Georgia y Madrid, España</t>
  </si>
  <si>
    <t>En el marco del plan de relacionamiento internacional, se identificó a una serie de organizaciones que deben considerarse estratégicas para la proyección de la labor del CPLT fuera del país. Una de estas instituciones corresponde a OGP, ya que ésta se ha constituido en el tiempo en uno de los foros más relevantes a nivel internacional en temas de gobierno abierto. A la fecha, la participación del CPLT en OGP ha sido modesta y marginal. Nuestra intención es que nuestra incidencia en ese foro sea progresivamente mayor de manera que los pares que participan en él se vuelvan en aliados relevantes en la función del Consejo. En ese entendimiento, el Foro Anual de OGP (que este año se realiza en Tbilisi, Georgia) se vuelve una instancia de alta importancia para que el CPLT genere lazos, identifique líneas de acción y proyecte efectivamente nuestra acción. Por la relevancia de este foro, el Consejo consideró que la mejor forma de hacerlo era al más alto nivel, es decir, con la participación de un consejero, y se resolvió la participación de la Consejera de la Fuente. Se espera que su participación en el Foro de OGP permita tener una mayor presencia en instancias futuras, genere relacionamiento relevante con pares e identifique líneas de trabajo estratégico para el CPLT.</t>
  </si>
  <si>
    <t>5752-310-CM18/5752-309-CM18</t>
  </si>
  <si>
    <t>Andrea Carolina Maldonado Delgado</t>
  </si>
  <si>
    <t>Realizar Sumario en Municipalidad de Curicó</t>
  </si>
  <si>
    <t>Proceso Participativo en Conmemoración de los 10 años de la Ley de Transparencia</t>
  </si>
  <si>
    <t>Proceso Participativo en Conmemoración de los 10 años de la Ley de Transparencia.</t>
  </si>
  <si>
    <t>Coyhaique</t>
  </si>
  <si>
    <t>Realización de Proceso Participativo en el marco de la conmemoración de los 10 años de la Ley de Transparencia</t>
  </si>
  <si>
    <t>Proceso de Participación Ciudadana, Conmemoración de 10 años Ley de Transparencia</t>
  </si>
  <si>
    <t>Proceso Participativo en conmemoración de los 10 años de la Ley de Transparencia.</t>
  </si>
  <si>
    <t xml:space="preserve">Participar en proceso participatico 10 años Ley de Transparencia Región de Aysén y coordinación con Univesridad de Aysén </t>
  </si>
  <si>
    <t>5752-323-CM18</t>
  </si>
  <si>
    <t xml:space="preserve">Taller de liderazgo, ciudadanía y transparencia para Adultos Mayores </t>
  </si>
  <si>
    <t>Santo Domingo</t>
  </si>
  <si>
    <t>Reunión y capacitación a funcionarios públicos de la Municipalidad de Santo Domingo sobre Lenguaje Claro y Transparencia</t>
  </si>
  <si>
    <t>Fiscalización a través de Auditorías en Transparencia en la VII Región</t>
  </si>
  <si>
    <t>Traslado Presidente Sr. Marcelo Drago, secretario consejo directivo Sr. José Ruiz y jefe de comunicaciones Sr. Emilio Espinoza al Congreso Nacional en la ciudad de Valparaíso.</t>
  </si>
  <si>
    <t>Acompaña al Presidente en su participación en sesión de comisión en el Congreso Nacional</t>
  </si>
  <si>
    <t>Taller de ciudadanía, control ciudadano, transparencia y prevención de la corrupción para adultos mayores.</t>
  </si>
  <si>
    <t>Taller de liderazgo, ciudadanía y transparencia para adultos mayores</t>
  </si>
  <si>
    <t>Participar como relator en Joranada de capacitación a funcionarios de a Red OIRS region de Valparaíso</t>
  </si>
  <si>
    <t>Chillán</t>
  </si>
  <si>
    <t>Proceso Participativo a 10 años de la Ley de Transparencia, Región del Ñuble. Taller con Migrantes y Reunión con Director de Educación (Municipalidad Chillán)</t>
  </si>
  <si>
    <t>5752-394-CM18</t>
  </si>
  <si>
    <t>Realización de Proceso Participativo en el marco de los 10 años de la Ley de Transparencia en la ciudad de Chillán.</t>
  </si>
  <si>
    <t>5752-388-CM18</t>
  </si>
  <si>
    <t>Realización de proceso participativo en el marco de la conmemoración de los 10 años de la Ley de Transparencia en la ciudad de Chillán, región de Ñuble.</t>
  </si>
  <si>
    <t>Realización de proceso participativo en el marco de los 10 años de la Ley de Transparencia, en la ciudad de Chillán, Región de Ñuble, a realizarse en el Teatro Municipal de la ciudad de Chillán.</t>
  </si>
  <si>
    <t>Realización de Proceso  Participativo  en  el  marco  de los 10  años de la Ley de Transparencia, en la Ciudad de Chillán, Región de Ñuble. A realizarse en el Teatro Municipal de la Ciudad de Chillán.</t>
  </si>
  <si>
    <t xml:space="preserve">Realización de Proceso Participativo en el marco de los 10 años de la Ley de Transparencia, a realizarse en el Teatro Municipal de la ciudad de Chillán, Región del Ñuble. </t>
  </si>
  <si>
    <t>Participar en el Proceso Participativo por la conmemoración de los 10 años de La Ley de Transparencia que se realizará en la ciudad de Chillán</t>
  </si>
  <si>
    <t>5752-393-CM18</t>
  </si>
  <si>
    <t>Realización de auditoria en terrero en la comuna de Arica</t>
  </si>
  <si>
    <t>5752-381-CM18</t>
  </si>
  <si>
    <t>Capacitación en Lenguaje Claro y Transparencia para funcionarios públicos de OIRS de la Región de Coquimbo</t>
  </si>
  <si>
    <t>5752-390-CM18</t>
  </si>
  <si>
    <t>Paz Elena Zavala Varas</t>
  </si>
  <si>
    <t>Preparación logística del "Encuentro Regional de capacitación para la implementación del MGTM, componentes priorizados 2018", correspondiente a la Región de O`Higgins. Participación como expositora.</t>
  </si>
  <si>
    <t>Subdere - CPLT</t>
  </si>
  <si>
    <t>Participación en sesión de comisión en el Congreso Nacional</t>
  </si>
  <si>
    <t>Gastón Avendaño Silva</t>
  </si>
  <si>
    <t>Director de Desarrollo y Procesos (S)</t>
  </si>
  <si>
    <t>Encuentro Regional de capacitación para la implementación del MGTM, componentes priorizados 2018, correspondiente a la Región de Los Lagos. Participación como expositor.</t>
  </si>
  <si>
    <t>5752-427-CM18</t>
  </si>
  <si>
    <t>Encuentro Regional de capacitación para la implementación del MGTM, componentes priorizados 2018, correspondiente a la Región de Valparaíso. Participación como expositor.</t>
  </si>
  <si>
    <t>Participar en el Proceso Participativo por la conmemoración de los 10 años de la Ley de Transparencia en la ciudad de Rancagua</t>
  </si>
  <si>
    <t>Jefe de la Unidad de Sistemas</t>
  </si>
  <si>
    <t>Encuentro Regional de capacitación para la implementación del MGTM, componentes priorizados 2018, correspondiente a la Región de O`Higgins. Participación como expositor.</t>
  </si>
  <si>
    <t xml:space="preserve">Coordinación del "Encuentro Regional de Capacitación para la Implementación del MGTM, componentes priorizados 2018", correspondiente a la Región de O'Higgins, y participación como expositor. </t>
  </si>
  <si>
    <t>Traslado Presidente Sr. Marcelo Drago; Consejera Sra. Gloria de la Fuente y Jefe de Comunicaciones Sr. Emilio Espinoza a la ciudad de Rancagua.</t>
  </si>
  <si>
    <t>Realización de Proceso Participativo en Conmemoración de los 10 años de la ley de transparencia.</t>
  </si>
  <si>
    <t>Moderación de Talleres del Proceso Participativo en el Marco de la Conmemoración de los 10 años de la Ley de Transparencia en la Universidad de O´Higgins y Fiscalización DAI presencial.</t>
  </si>
  <si>
    <t>Realización de Proceso participativo en el marco de los 10 años de la Ley de Transparencia, en colaboración con la Universidad de O'Higgins, en la ciudad de Rancagua, región de O'Higgins.</t>
  </si>
  <si>
    <t>Taller Proceso Participativo en el marco de la conmemoración de los 10 años de la Ley de Transparencia</t>
  </si>
  <si>
    <t xml:space="preserve"> Participar en proceso participatico 10 años Ley de Transparencia Región de O´higgins y en coordinación con Univesridad de O´higgins  </t>
  </si>
  <si>
    <t>Foro 10 años de La Ley de Transparencia</t>
  </si>
  <si>
    <t>Daniel Muñoz Giménez</t>
  </si>
  <si>
    <t>Moderación de talleres del proceso participativo en el marco de la conmemoración de los 10 años de la ley en la Universidad de O'Higgins</t>
  </si>
  <si>
    <t>Encuentro Regional de capacitación para la implementación del MGTM, componentes priorizados 2018, correspondiente a la Región del Maule. Participación como expositor.</t>
  </si>
  <si>
    <t>Preparación logística del "Encuentro Regional de capacitación para la implementación del MGTM, componentes priorizados 2018", correspondiente a la Región del Maule. Participación como expositora.</t>
  </si>
  <si>
    <t xml:space="preserve">Coordinación del "Encuentro Regional de Capacitación para la Implementación del MGTM, componentes priorizados 2018", correspondiente a la Región del Maule, y participación como expositor. </t>
  </si>
  <si>
    <t>Reunión/presentación del Videojuego Ciudadan@s y Talleres de Formación Ciudadana a Directores y Jefes de UTP de escuelas y liceos de Santo Domingo</t>
  </si>
  <si>
    <t>Parral</t>
  </si>
  <si>
    <t xml:space="preserve">Capacitación a funcionarios públicos de la Municipalidad de Parral </t>
  </si>
  <si>
    <t>Realización de Auditorías en Transparencia en los municipios de La Higuera y Andacollo, así como también en la Universidad de La Serena.</t>
  </si>
  <si>
    <t>5752-415-SE18</t>
  </si>
  <si>
    <t>Región Libertador Bernardo O´Higgins</t>
  </si>
  <si>
    <t xml:space="preserve">Auditorías en la Región del Libertador General Bernardo O´Higgins </t>
  </si>
  <si>
    <t>Felipe Zapata Zavala</t>
  </si>
  <si>
    <t>Asistencia al "Encuentro Regional de Capacitación para la Implementación del MGTM, componentes priorizados 2018", correspondiente a la Región de Los Ríos, y participación como profesional de apoyo al desarrollo de talleres.</t>
  </si>
  <si>
    <t>5752-432-CM18</t>
  </si>
  <si>
    <t>Preparación logística del "Encuentro Regional de capacitación para la implementación del MGTM, componentes priorizados 2018", correspondiente a la Región de Los Ríos. Participación como expositora.</t>
  </si>
  <si>
    <t>5752-428-CM18</t>
  </si>
  <si>
    <t xml:space="preserve">Coordinación del "Encuentro Regional de Capacitación para la Implementación del MGTM, componentes priorizados 2018", correspondiente a la Región de Los Ríos, y participación como expositor. </t>
  </si>
  <si>
    <t>Talagante</t>
  </si>
  <si>
    <t>Jornada de Capacitación y Taller de Acceso a la Información Pública para Adultos Mayores SENAMA Talagante</t>
  </si>
  <si>
    <t>Taller de habilitación en el ejercicio del derecho de acceso a la información pública para adultos mayores.</t>
  </si>
  <si>
    <t>Asistencia a Taller de Habilitación de DAI para adultos mayores organizado por Senama y por el Observatorio Regional de Transparencia y Capacitación de Funcionarios Públicos de Servicio Nacional de Aduana</t>
  </si>
  <si>
    <t>Capacitación en Lenguaje Claro y Transparencia - Jornada Fortalecimiento de Habilidades para funcionarios OIRS</t>
  </si>
  <si>
    <t>terrestre</t>
  </si>
  <si>
    <t>Preparación logística del "Encuentro Regional de capacitación para la implementación del MGTM, componentes priorizados 2018", correspondiente a la Región de Valparaíso. Participación como expositora.</t>
  </si>
  <si>
    <t>Ingresos SAI (Fiscalización cliente oculto) Taller DAI para mujeres Taller DAI para migrantes Taller Lenguaje Claro para OIRS</t>
  </si>
  <si>
    <t>5752-442-CM18</t>
  </si>
  <si>
    <t xml:space="preserve">Coordinación del "Encuentro Regional de Capacitación para la Implementación del MGTM, componentes priorizados 2018", correspondiente a la Región de Valparaíso, y participación como expositor. </t>
  </si>
  <si>
    <t>Participación en Encuentro Regional MGTM Región de Valparaíso, y apoyo a desarrollo de talleres con funcionarios municipales</t>
  </si>
  <si>
    <t>Jornada de Capacitación para Estudiantes de Pedagogía de Universidad de la Frontera (UFRO) y Jornada Nacional de Capacitación para Funcionarios CONADI a realizar en ciudad de Temuco, Región de la Araucanía</t>
  </si>
  <si>
    <t>Singapur</t>
  </si>
  <si>
    <t xml:space="preserve">Este curso responde a una invitación hecha por AGCI para participar como instructores en un curso orientado a profesionales de la Asociación de Naciones del Sudeste Asiático (ASEAN) relacionados con temas de transparencia y gobernanza. El objetivo es dar a los asistentes –todos de países miembros de esa asociación- una visión general de la experiencias de Chile y Singapur en transparencia y gobernanza en la administración pública. Esta iniciativa es del gobierno chileno en cooperación con Singapur como socio triangular.  AGCI se hace cargo de los costos de viaje y viáticos para alojamiento. La participación del CPLT responde a nuestro interés de explorar nuevas áreas geográficas de cooperación donde el Consejo puede proyectar su trabajo y recibir buenas prácticas desde otros países. Así, estar presentes en esta reunión, y aceptar la invitación, no sólo desarrolla el trabajo de colaboración necesario con instituciones nacionales (como Minrel y AGCI), sino además, se hace parte de un proyecto de cooperación internacional y abre espacios de intercambio de experiencias internacionales con nuevos actores que pueden ponerse en función del CPLT en materias como la profundización de la transparencia y el derecho de acceso a la información. </t>
  </si>
  <si>
    <t>Nueva York, Estados Unidos</t>
  </si>
  <si>
    <t xml:space="preserve">El Consejero Leturia tendrá una reunión con el Relator para la libertad de Expresión de la CIDH (OEA), Sr. Edison Lanza, aprovechando un viaje que realiza de manera personal a Nueva York, Estados Unidos. En ese viaje el Consejero también tendrá una reunión con el Embajador de Chile ante la OEA, Sr. Hernán Salinas.  El Consejero Leturia se desplazará desde Nueva York a Washington con ese fin en particular –ambas reuniones-, por lo que los viáticos buscan apoyar esa gestión, necesaria para la labor del Consejo, a costos menores que los que podría considerar un viaje desde Chile hacia Estados Unidos. El objetivo de las reuniones es ampliar y desarrollar el relacionamiento del Consejo con la OEA, en especial explorar áreas de cooperación en materias relacionadas con el acceso a la información y sus limitaciones relacionadas con la protección de datos personales </t>
  </si>
  <si>
    <t>Consejero se encontraba en EE.UU.</t>
  </si>
  <si>
    <t>Estados Unidos</t>
  </si>
  <si>
    <t>Con el objetivo de visibilizar la función y acciones del CPLT, tanto a nivel de ciudadanos e instituciones nacionales e internacionales, el Consejero Leturia se integra a la Delegación chilena en la 73ª Asamblea General de Naciones Unidas que dirige el Presidente Sebastián Piñera.  Por medio de esta actividad de representación, el Consejero Leturia establece relaciones bilaterales con Embajadores y diplomáticos extranjeros para promover la labor del CPLT y proyectar internacionalmente las acciones de la institución. Entre las instituciones internacionales que a través de la ONU, se tuvo como objetivo figura la OEA, particularmente por la importancia que significa para el Consejo la labor de la Relatoría Especial de Libertad de Expresión.</t>
  </si>
  <si>
    <t>Colombia</t>
  </si>
  <si>
    <t xml:space="preserve">El viaje de la Consejera responde a una invitación realizada por UNESCO para participar en la celebración del Día Mundial de la Libertad de Expresión. La Consejera de la Fuente participará en el Seminario Estado de Derecho, transparencia y acceso a la información, en donde también participarán autoridades de órganos garantes y académicos de la región. UNESCO asume los gastos de viaje (aéreo) y hoteles. El viaje responde al interés del CPLT por profundizar su relacionamiento internacional a través de cooperación con socios relevantes, como es UNESCO y otros órganos pares de la región. Su participación en un seminario de este nivel fortalece el posicionamiento internacional del CPLT.  </t>
  </si>
  <si>
    <t>UNESCO</t>
  </si>
  <si>
    <t>Invitación UNESCO</t>
  </si>
  <si>
    <t xml:space="preserve">El Consejero de Comunicación e Información de la UNESCO para el Mercosur y Chile, Guilherme Canela de Souza, invitó al Consejo para la Transparencia, a través de su Consejera Gloria de la Fuente, a participar como panelista en el Panel de Acceso y Derechos Humanos de la III Jornada Internacional por el Acceso a la Información que se realizará el 28 de septiembre en la Universidad de los Andes, Bogotá, Colombia.  El evento lo organiza la UNESCO, la Procuraduría General de la Nación de Colombia, la Secretaría de la Transparencia de la Presidencia de la República de Colombia y la Facultad de Derecho de la Universidad de los Andes. La Consejera fue invitada a participar en un IPDC talk (International Programme for the Development of Communication) en el tema de Acceso a la Información, memoria y verdad: la protección y promoción de los derechos humanos.  UNESCO asume los costos de tu pasaje aéreo, hotel y traslados para la Consejera de la Fuente. El viaje fortalece el relacionamiento internacional del CPLT en el campo de la cooperación con organismos internacionales relevantes para el funcionamiento del Consejo. UNESCO es un socio que se ha privilegiado en nuestra estrategia internacional y ésta es una oportunidad para destacar en este foro el trabajo del CPLT en materia de acceso a la información. La presencia en la Conferencia a través de la Consejera de la Fuente, permite potenciar la visibilidad de la institución a nivel regional y desarrollar su prestigio en la región”. </t>
  </si>
  <si>
    <t>Pasajes UNESCO</t>
  </si>
  <si>
    <t xml:space="preserve">Castro </t>
  </si>
  <si>
    <t xml:space="preserve">Asistencia a Jornada de Capacitación del Servicio de Salud de Chiloé con funcionarios de todas las instituciones de salud de la Provincia </t>
  </si>
  <si>
    <t>Servicio de Salud de Chiloé</t>
  </si>
  <si>
    <t>Invitación Servicio de Salud</t>
  </si>
  <si>
    <t>Analista de Promoción y clientes</t>
  </si>
  <si>
    <t xml:space="preserve">Asistencia a Jornada de Fortalecimiento  de Habilidadesde Funcionarios OIRS organizado por Minsegpres, y elaboración del Taller de Acceso a la Información Pública para Mujeres junto a Sernam </t>
  </si>
  <si>
    <t>5752-494-CM18</t>
  </si>
  <si>
    <t>Encuentro Regional de capacitación para la implementación del MGTM, componentes priorizados 2018, correspondiente a la Región de Coquimbo. Participación como expositor. Ha realizarse en Centro Cultural Santa Inés, ubicado en Calle Diego Almagro 280, La Serena.</t>
  </si>
  <si>
    <t>5752-451-CM18</t>
  </si>
  <si>
    <t>Encuentro Regional de capacitación para la implementación del MGTM, componentes priorizados 2018, correspondiente a la Región de Atacama. Participación como expositor, en el Salón Felipe Mercado, Municipalidad de Copiapó, ubicado en Chacabuco N°857, Copiapó. La capacitación es para todos los municipios de la Región.</t>
  </si>
  <si>
    <t>5752-475-CM18</t>
  </si>
  <si>
    <t>Taller habilitación DAI orientadoras sociales CARITAS</t>
  </si>
  <si>
    <t>Taller DAI adulto mayor Taller DAI orientadoras sociales</t>
  </si>
  <si>
    <t>Ralización de taller habilitación DAI para adultos mayores SENAMA  y orientadoras sociales de Caritas</t>
  </si>
  <si>
    <t>Cartagena</t>
  </si>
  <si>
    <t>Auditoría en Transparencia Municipalidad de Cartagena</t>
  </si>
  <si>
    <t>Preparación logística del "Encuentro Regional de capacitación para la implementación del MGTM, componentes priorizados 2018", correspondiente a la Región de Coquimbo. Participación como expositora.</t>
  </si>
  <si>
    <t>5752-454-CM18</t>
  </si>
  <si>
    <t>Participación en Encuentro Regional MGTM de la Región de Coquimbo, apoyo a coordinación logística y facilitador de Taller de Transparencia Activa</t>
  </si>
  <si>
    <t xml:space="preserve">Coordinación del "Encuentro Regional de Capacitación para la Implementación del MGTM, componentes priorizados 2018", correspondiente a la Región de Coquimbo, y participación como expositor. </t>
  </si>
  <si>
    <t>5752-453-CM18</t>
  </si>
  <si>
    <t xml:space="preserve">Coordinación del "Encuentro Regional de Capacitación para la Implementación del MGTM, componentes priorizados 2018", correspondiente a la Región de Atacama, y participación como expositor. </t>
  </si>
  <si>
    <t>5752-474-CM18</t>
  </si>
  <si>
    <t>5752-473-CM18</t>
  </si>
  <si>
    <t xml:space="preserve">Preparación logística del "Encuentro Regional de capacitación para la implementación del MGTM, componentes priorizados 2018", correspondiente a la Región de Atacama. Participación como expositora. </t>
  </si>
  <si>
    <t>Traslado Presidente Sr. Marcelo Drago al Congreso Nacional.</t>
  </si>
  <si>
    <t>Talcahuano</t>
  </si>
  <si>
    <t>Jornada de Capacitación a funcionarios y autoridades del Servicio de Salud Talcahuano en materias de Transparencia, Probidad y Acceso a la Información</t>
  </si>
  <si>
    <t>Acompaña al Presidente en la participación en Comisión Constitución Cámara de Diputados</t>
  </si>
  <si>
    <t>Acompaña al Presidente en la participación Comisión Constitución Cámara de Diputados</t>
  </si>
  <si>
    <t>Juan Baeza Palacios</t>
  </si>
  <si>
    <t>Jefe de la Unidad de Normativa y Regulación (S)</t>
  </si>
  <si>
    <t>Asistencia a Comisión de Constitución de la Cámara de Diputados, por el proyecto de ley que modifica el Código de justicia Militar y la Ley de Transparencia (Boletín N° 11697-07)</t>
  </si>
  <si>
    <t>Realizar auditorias en las comunas de Lumaco y Pitrufquen</t>
  </si>
  <si>
    <t>5752-487-CM18</t>
  </si>
  <si>
    <t>Verónica Inés Barría Villarroel</t>
  </si>
  <si>
    <t>Visita Auditoría a la Corporación Municipal de Melipilla</t>
  </si>
  <si>
    <t>Viña del Mar y Valparaíso</t>
  </si>
  <si>
    <t xml:space="preserve">Auditorías en el Servicio Nacional de Aduanas y en la Seremi de Educación de Valparaíso </t>
  </si>
  <si>
    <t>Realización de curso: "La institucionalidad de Transparencia y el Derecho de Acceso a la Información Pública en Chile", en el marco del Diploma en Derechos Humanos y Democracia -organizado por la Universidad de Concepción y el INDH- y en el marco de apoyo al Observatorio de Transparencia de la Región del Biobío.</t>
  </si>
  <si>
    <t>5752-491-CM18</t>
  </si>
  <si>
    <t>Perú</t>
  </si>
  <si>
    <t xml:space="preserve">El Presidente del CPLT, fue invitado por el Director de la Dirección General de Transparencia, Acceso a la Información Pública y Protección de Datos Personales de Perú, Sr. Eduardo Luna a participar como ponente en la Conferencia Internacional “Avances y desafíos en materia de transparencia y acceso a la información pública” en Lima el 27 de septiembre. El objetivo del evento es generar un espacio de reflexión con expertos de las Autoridades encargadas de velar por el cumplimiento y la aplicación de la legislación sobre transparencia y acceso a la información pública de Chile y México que transitan por situaciones y desafíos similares al nuestro en esta materia.  La Autoridad Nacional de Perú asume los costos de tu pasaje aéreo y hotel durante la estancia en Lima del Presidente Drago. El viaje fortalece el relacionamiento internacional del CPLT en el campo de la cooperación regional a través del apoyo a un socio estratégico del Consejo, como es la autoridad peruana. La presencia en la Conferencia de la más alta representación del CPLT, permite potenciar la visibilidad de la institución a nivel regional y desarrollar su prestigio en la región </t>
  </si>
  <si>
    <t>5752-476-CM18/5752-477-CM18</t>
  </si>
  <si>
    <t>Participación en la Comisión Constitución Cámara de Diputados</t>
  </si>
  <si>
    <t>Director Jurídico (S)</t>
  </si>
  <si>
    <t>Berlín</t>
  </si>
  <si>
    <t>Invitación a presentar como ponente en el V Symposium der BfDI zur Informationsfreheit de Alemania, organizado por Die Bundesbeauftragte für den Datenschutz und die Informationsfreheit (autoridad de control en materia de protección de datos personales y acceso a la información pública).</t>
  </si>
  <si>
    <t>5752-375-CM18/5752-376-CM18</t>
  </si>
  <si>
    <t>Directora General (S)</t>
  </si>
  <si>
    <t>Honduras</t>
  </si>
  <si>
    <t>Invitación de parte del Departamento de Derecho Internacional (DDI) de la Secretaría de Asuntos Jurídicos de la Organización de los Estados Americanos (OEA), invita para representar al CPLT en calidad de panelista en el Encuentro de Alto Nivel sobre Acceso Equitativo a la Información Pública y a la Protección de Datos Personales, co-organizado con el Instituto de Acceso a la Información Pública de Honduras (IAIP).</t>
  </si>
  <si>
    <t>Departamento de Derecho Internacional (DDI) de la Secretaría de Asuntos Jurídicos de la Organización de los Estados Americanos (OEA).</t>
  </si>
  <si>
    <t>Como consecuencia del relacionamiento iniciado con la OECD, a través de la participación en dos reuniones de ese organismo este año, el CPLT fue invitado a participar en dos encuentros regionales que lidera la OECD en materia de Integridad y buen gobierno: II Encuentro de la Red de Integridad Pública de A. Latina y el Caribe de la OECD-BID.  La Red de Integridad OCDE-BID para América Latina y el Caribe, reúne a responsables de los Sistemas de Integridad de los países de la región. Esta será la segunda reunión de la Red luego del encuentro en Santiago 2017. Tiene como objetivo el intercambio de mejores prácticas y lecciones en la implementación de políticas de integridad a nivel regional e internacional. Además, se dará seguimiento a los resultados de la Cumbre de las Américas 2018.  Luego de la reunión  de la Red, se realizará en Lima la reunión de Alto Nivel del Programa Regional de la OCDE para LAC sobre Integridad para el Buen Gobierno. En esta ocasión se enfocará en Gobernanza del Programa Regional y se dará seguimiento a las dos Reuniones Ministeriales anteriores ("Impulsando la Productividad y el Crecimiento Inclusivo", Santiago, 5 y 6 de diciembre 2016; "Hacia sistemas de protección social inclusivos en América Latina y el Caribe", Asunción, Paraguay, el 16 de noviembre 2017).  La agenda que se propone se basa en los resultados del Foro Global Anticorrupción e Integridad de la OCDE de 2018, y promueve los objetivos de la VIII Cumbre de las Américas de la OEA y del Compromiso de Lima sobre Gobernabilidad Democrática contra la Corrupción.  El objetivo es compartir mejores prácticas en materia de políticas de integridad y anticorrupción, y diseminar herramientas concretas que los países tengan a mano para implementar el Compromiso de Lima.  Participar en ambas reuniones organizadas por la OECD (a través su departamento de integridad pública), es una prioridad para la estrategia de relacionamiento internacional del Consejo.</t>
  </si>
  <si>
    <t>5752-514-CM18/5752-515-CM18</t>
  </si>
  <si>
    <t>Uruguay</t>
  </si>
  <si>
    <t>Participar como panelista en el Seminario Internacional "Garantizando Nuestros Derechos" en el marco con las celebraciones por los 10 años de la promulgación de Leyes en Protección de Datos Personales y de Acceso a la Información Pública en Latinoamérica</t>
  </si>
  <si>
    <t>Unidad de Acceso a la Información Pública</t>
  </si>
  <si>
    <t>5752-595-CM18/5752-596-CM18</t>
  </si>
  <si>
    <t xml:space="preserve">Encuentro Regional de capacitación para la implementación del MGTM, componentes priorizados 2018, correspondiente a la Región de Ñuble, a realizarse en el Salón Claudio Arrau, Teatro Municipal de Chillán, ubicado en 18 de septiembre N°590, Chillán. Participación como expositor. </t>
  </si>
  <si>
    <t>Encuentro Regional de capacitación para la implementación del MGTM, componentes priorizados 2018, correspondiente a la Región de Arica y Parinacota. Participación como expositor. Se realiza en la Caja de Compensación Los Andes, ubicada en San Marcos 121, Arica.</t>
  </si>
  <si>
    <t>5752-512-SE18</t>
  </si>
  <si>
    <t xml:space="preserve">Encuentro Regional de capacitación para la implementación del MGTM, componentes priorizados 2018, correspondiente a la Región de Antofagasta. Participación como expositor. </t>
  </si>
  <si>
    <t>5752-520-CM18</t>
  </si>
  <si>
    <t>Encuentro Regional de capacitación para la implementación del MGTM, componentes priorizados 2018, correspondiente a la Región de Los Lagos. Participación como expositor en el Auditorio Edificio Consistorial II, Municipalidad de Puerto Montt, ubicado en Avenida Presidente Ibáñez 600, Nivel -1, Puerto Montt.</t>
  </si>
  <si>
    <t>5752-553-CM18</t>
  </si>
  <si>
    <t>Encuentro Regional de capacitación para la implementación del MGTM, componentes priorizados 2018, correspondiente a la Región del Biobío. Participación como expositor en el Auditorio Los Robles, Campus Las Tres Pascualas, Universidad San Sebastián, ubicado en Lientur 1457, Concepción.</t>
  </si>
  <si>
    <t>5752-564-CM18</t>
  </si>
  <si>
    <t>Portugal</t>
  </si>
  <si>
    <t xml:space="preserve">La Consejera Gloria de la Fuente ha sido invitada a participar como representante del CPLT en la Reunión de Consejeros Generales 2018 de la Iniciativa Global para la Transparencia Presupuestaria (GIFT) que tiene lugar entre los días 15 y 17 de octubre en Cascais, Portugal. La reunión considera una visita de campo para conocer a fondo la experiencia de presupuesto participativo de Portugal. Además, se organizará un curso de tres días sobre participación pública en políticas públicas que tratará sobre buenas prácticas en materia de participación ciudadana en temas presupuestarios. Uno de los objetivos que además se plantea la reunión es abordar una estrategia conjunta que involucre a los países miembros en la agenda de participación pública en políticas presupuestarias. Los temas de presupuestos participativos, y las dimensiones descritas que se pretenden abordar en el encuentro, son temas que se vienen trabajando crecientemente dentro del CPLT y necesitan un mayor involucramiento internacional para profundizar su desarrollo en la institución. Una acción internacional de este tipo nos permite acceder a buenas prácticas de primera mano y facilita el desarrollo de esferas de cooperación que son necesarias para nuestra labor. GIFT es un buen espacio para ello por el nivel de participantes y por el nivel de reconocimiento que tiene en el tratamiento de temas de participación pública en materias presupuestarias. Obtener los mejores resultados de nuestra participación en esta instancia requiere una alta representación del Consejo, por lo que la presencia de la Consejera de la Fuente, coincide con los lineamientos estratégicos de la institución y permite darle mayor proyección a este tipo de esfuerzos. </t>
  </si>
  <si>
    <t>5752-504-CM18/5752-511-CM18</t>
  </si>
  <si>
    <t>Presentar resultados del proceso participativo realizado por el CPLT en 2018, ante la Comisión de Ética y Transparencia de la Cámara de Diputados</t>
  </si>
  <si>
    <t>Taller de Formación Ciudadana y Acceso a la Información Pública para estudiantes de Liceos de la comuna de Santo Domingo.</t>
  </si>
  <si>
    <t xml:space="preserve">Coordinación del "Encuentro Regional de Capacitación para la Implementación del MGTM, componentes priorizados 2018", correspondiente a la Región de Ñuble, y participación como expositor. </t>
  </si>
  <si>
    <t>Participación en Encuentro Regional MGTM de la Región de Ñuble como expositor y facilitador de talleres, y coordinación logística del mismo.</t>
  </si>
  <si>
    <t>Traslado Presidente Sr. Marcelo Drago y Jefe de Comunicaciones Sr. Emilio Espinoza al Congreso Nacional.</t>
  </si>
  <si>
    <t>Valparaíso-Quilpué</t>
  </si>
  <si>
    <t>Realización de taller de habilitación DAI a las Unidades Comunales y Juntas de vecinos de la V región, con enfoque de género</t>
  </si>
  <si>
    <t xml:space="preserve">Participación como expositora en "Encuentro Regional de capacitación para la implementación del MGTM, componentes priorizados 2018", correspondiente a la Región del Ñuble. </t>
  </si>
  <si>
    <t>Asistencia Capacitación Funcionarios Públicos Hospital Las Higueras</t>
  </si>
  <si>
    <t xml:space="preserve">Coordinación del "Encuentro Regional de Capacitación para la Implementación del MGTM, componentes priorizados 2018", correspondiente a la Región del Arica y Parinacota, y participación como expositor. </t>
  </si>
  <si>
    <t>5752-518-SE18</t>
  </si>
  <si>
    <t xml:space="preserve">Preparación logística del "Encuentro Regional de capacitación para la implementación del MGTM, componentes priorizados 2018", correspondiente a la Región de Arica y Parinacota. Participación como expositora. </t>
  </si>
  <si>
    <t>5752-508-CM18</t>
  </si>
  <si>
    <t>Capacitación Ley de Transparencia Servicio de Salud de Concepción, Servicio de Salud de Arauco, Servicio de Salud de Chillán y realización Cliente Oculto</t>
  </si>
  <si>
    <t>Los Andes</t>
  </si>
  <si>
    <t>Auditoría en Transparencia a la Gobernación Provincial de Los Andes</t>
  </si>
  <si>
    <t>Reunión y presentación de iniciativas de Formación Ciudadana y Transparencia a Directores de establecimientos educacionales de la Red de Colegios de San Antonio</t>
  </si>
  <si>
    <t xml:space="preserve">Participación en: Temuco:  • Taller de Formación Ciudadana y Transparencia-Escuela de Pedagogía en Historia y CCSS Universidad Católica de Temuco (AM) • Reunión de trabajo con Observatorio Regional Araucanía (PM).  • Taller de Habilitación en DAI Organizaciones Sociales Araucanía; Organizado en conjunto Escuela de Trabajo Social UCT y OR Araucanía (PM) • Taller de Habilitación en DAI Mujeres C3; Organizado en coordinación con Sernameg –Araucanía (AM).  • Capacitación Red Regional OIRS Araucanía: “Lenguaje Claro en la Atención de Público”; coordinado con Minsegpres (AM) </t>
  </si>
  <si>
    <t>5752-511-SE18</t>
  </si>
  <si>
    <t>Santa Cruz</t>
  </si>
  <si>
    <t>Taller de Formación Ciudadana y Transparencia para estudiantes .</t>
  </si>
  <si>
    <t xml:space="preserve">Coordinación del "Encuentro Regional de Capacitación para la Implementación del MGTM, componentes priorizados 2018", correspondiente a la Región de Antofagasta, y participación como expositor. </t>
  </si>
  <si>
    <t>5752-521-CM18</t>
  </si>
  <si>
    <t>Participación en Encuentro Regional MGTM de la Región de Antofagasta como expositor, facilitador de talleres y coordinación logística del mismo.</t>
  </si>
  <si>
    <t>5752-522-CM18</t>
  </si>
  <si>
    <t>Concepción y Los ángeles</t>
  </si>
  <si>
    <t>Auditorias en Transparencias, en el Servicio de Salud de Arauco, en los Municipios de Negrete, Laja y Ninhue y en la Universidad del Biobio</t>
  </si>
  <si>
    <t>5752-513-CM18</t>
  </si>
  <si>
    <t>Región de Los Lagos: Puerto Montt y Castro</t>
  </si>
  <si>
    <t>Preparación logística de Encuentro de Corporaciones Municipales en Chiloé y Encuentro Regional MGTM en Puerto Montt. Participa como expositora.</t>
  </si>
  <si>
    <t>5752-554-CM18</t>
  </si>
  <si>
    <t>Tucapel</t>
  </si>
  <si>
    <t>Sumario Municipalidad de Tucapel</t>
  </si>
  <si>
    <t>5752-535-CM18</t>
  </si>
  <si>
    <t>Claudia Alejandra Solís Manzano</t>
  </si>
  <si>
    <t>Participación en Encuentro Regional MGTM de la Región de Los Lagos como expositor y facilitador de talleres, y coordinación logística del Encuentro.</t>
  </si>
  <si>
    <t>5752-555-CM18</t>
  </si>
  <si>
    <t>Taller Transparencia y Derecho de Acceso a la Información Pública para Adultos Mayores</t>
  </si>
  <si>
    <t>Reunión para difusión de concurso "Cuido mi País" y Taller de Formación Ciudadana y Transparencia para estudiantes de pedagogía en historia</t>
  </si>
  <si>
    <t>Cumplimiento del Programa de Fiscalización año 2018, realización de Auditoría en Transparencia a la Municipalidad de Paillaco</t>
  </si>
  <si>
    <t>5752-617-CM18</t>
  </si>
  <si>
    <t>Participación en Encuentro Regional MGTM de la Región de Biobío como expositor y facilitador de talleres, y apoyo a coordinación logística del Encuentro.</t>
  </si>
  <si>
    <t>5752-563-CM18</t>
  </si>
  <si>
    <t>Preparación logística del "Encuentro Regional de capacitación para la implementación del MGTM, componentes priorizados 2018", correspondiente a la Región de Bío Bío. Participación como expositora.</t>
  </si>
  <si>
    <t>Bélgica</t>
  </si>
  <si>
    <t>La 2018 International Conference of Data Protection and Privacy Commissioners (ICDPPC), es uno de los foros internacionales más relevantes en esta materia. Esta reunión, que se realizará en Bruselas, corresponde la Conferencia número 40 (la primera fue en 1979). En estas reuniones se adoptan resoluciones de alto nivel sobre regulaciones de privacidad, protección de datos y libertad de información. Sus destinatarios son gobiernos y organismos internacionales. El CPLT tiene carácter de observador desde 2015. La versión nro 40 tiene como eje central la discusión sobre la ética y la dignidad en el contexto de la revolución digital. Asimismo, se espera que los nuevos estándares de la UE sobre protección de datos personales juegue un rol central en la discusión. Participar del ICDPPC permitirá al Consejo aumentar la incidencia del CPLT a nivel internacional en temas relacionados con protección de datos, y fortalecer la validación nacional del CPLT en estas materias.</t>
  </si>
  <si>
    <t>5752-516-CM18/5752-517-CM18</t>
  </si>
  <si>
    <t>Bruselas</t>
  </si>
  <si>
    <t xml:space="preserve">Asistencia a la 40a versión de la International Privacy Conference organizada por el Data Protection and Privacy Commissioners Conference.  Itinerario:  LA 5410 SAB 20 OCTUBRE 2018 SALIDA:      SANTIAGO, CL (A MERINO BENITEZ)                     20 OCT 12:30 LLEGADA:     MADRID, ES (ADOLFO SUAREZ BARAJAS)                  21 OCT 06:25 VUELO        LA 7087 - LATAM AIRLINES GROUP               DOM 21 OCTUBRE 2018 SALIDA:      MADRID, ES (ADOLFO SUAREZ BARAJAS)                  21 OCT 08:55 LLEGADA:     BRUSSELS, BE (BRUSSELS AIRPORT)                     21 OCT 11:15 VUELO        LA 7093 - LATAM AIRLINES GROUP               VIE 26 OCTUBRE 2018 SALIDA:      BRUSSELS, BE (BRUSSELS AIRPORT)                     26 OCT 18:45 LLEGADA:     MADRID, ES (ADOLFO SUAREZ BARAJAS)                  26 OCT 21:10 VUELO        LA 5404 - LATAM AIRLINES GROUP               SAB 27 OCTUBRE 2018 SALIDA:      MADRID, ES (ADOLFO SUAREZ BARAJAS)                  27 OCT 00:10 LLEGADA:     SANTIAGO, CL (A MERINO BENITEZ)              27 OCT 08:30 </t>
  </si>
  <si>
    <t>5752-516-CM/5752-517-CM18</t>
  </si>
  <si>
    <t>El Salvador</t>
  </si>
  <si>
    <t>Participar en la Semana de "Ética, integridad y Estado abierto de El Salvador"</t>
  </si>
  <si>
    <t>Tribunal de Ética Gubernamental de El Salvador</t>
  </si>
  <si>
    <t>Úrsula  Schultz Tapia</t>
  </si>
  <si>
    <t>Jefa de la Unidad de Gestión Documental</t>
  </si>
  <si>
    <t>Asunción, Paraguay</t>
  </si>
  <si>
    <t>Exposición de avances proyectos de Archivos liderado por el CPLT, en el marco del XVI Encuentro de la RTA. Asiste como invitada de Eurosocial con todos los gastos pagados por este organismo.</t>
  </si>
  <si>
    <t>Eurosocial</t>
  </si>
  <si>
    <t>Concurrir a El Salvador a la "Semana de la Etica, Integridad y Estado Abierto"</t>
  </si>
  <si>
    <t>En un escenario en donde el CPLT se encuentra en situación de recibir atribuciones formales para constituirse en la autoridad garante del país en materia de protección de datos personales, se vuelve una necesidad el explorar experiencias internacionales relevantes que permitan adelantarse al nuevo contexto institucional. En particular, se vuelve de interés el estudio de instituciones que compartan la doble autoridad de acceso a la información y protección de datos personales, que puede ser el escenario que se abra al Consejo luego del proceso legislativo por el cual se atraviesa. Uno de estas experiencias está representada por el Instituto Nacional de Transparencia, Acceso a la Información y Protección de Datos Personales de México (INAI). Esta institución, no sólo comparte ambas funciones, sino que al igual que el Consejo es autónoma y posee estrechos canales de cooperación con el CPLT. Todo esto, hace del INAI un organismo que debiera privilegiarse para el estudio de las condiciones que deberá atravesar el Consejo al momento de recibir la autoridad de datos personales. Por lo anterior, se considera estratégico y necesario una visita de estudio e intercambio de experiencias, por parte de las autoridades del CPLT así como de algunos equipos técnicos.</t>
  </si>
  <si>
    <t>5752-500-CM/5752-501-CM18</t>
  </si>
  <si>
    <t>Ecuador</t>
  </si>
  <si>
    <t xml:space="preserve">En el contexto de las acciones de cooperación con órganos pares de la región, y en el marco estratégico del relacionamiento internacional del CPLT, se aceptó la invitación realizada por la Dirección Nacional de Transparencia y Acceso a la Información Pública de la Defensoría del Pueblo de Ecuador, para participar oficialmente  en los eventos de celebración de la Semana de la Transparencia en ese país.   El tema central del evento es " El Derecho de Acceso a la Información Pública como herramienta de las y los defensores para el ejercicio de otros derechos humanos y los de la naturaleza" (días 27 y 28 de noviembre), y se invitó a nuestras autoridades a participar como ponentes estratégicos en la ocasión que fue definida como Jornada Académica. Se confirmó en este carácter a al Directora General (S), Sra. Andrea Ruiz.  La invitación realizada por el órgano ecuatoriano considera hospedaje, alimentación y movilización interna, pero no los pasajes.    Atendida la importancia del relacionamiento internacional con pares de la región, la cooperación recíproca entre órganos garantes y la oportunidad de proyectar hacia el exterior la labor del CPLT, es que se considera importante el aprovechar este tipo de oportunidades”.   </t>
  </si>
  <si>
    <t>Dirección Nacional de Transparencia y Acceso a la Información Pública de la Defensoría del Pueblo de Ecuador</t>
  </si>
  <si>
    <t>5752-630-CM18/5752-631-CM18</t>
  </si>
  <si>
    <t>Director de Estudios (S)</t>
  </si>
  <si>
    <t>Paraguay</t>
  </si>
  <si>
    <t>Invitación a participar en el XVI Encuentro de la RTA 2018. Como la participación de don Daniel Pefaur consiste en una invitación por parte de los organizadores del evento (Ministerio de Justicia de Paraguay), este viaje no genera costos para este Consejo.</t>
  </si>
  <si>
    <t xml:space="preserve">Ministerio de Justicia de Paraguay </t>
  </si>
  <si>
    <t>5752-544-CM18/5752-545-CM18</t>
  </si>
  <si>
    <t>En el marco del relacionamiento internacional que se ha desarrollado en el último tiempo en el Consejo para la Transparencia, se identifica como prioritario los vínculos con la OECD, por ser éste un foro internacional de alto nivel que genera espacios de cooperación, identificación de estándares e intercambio de buenas prácticas en materias de probidad, integridad, transparencia y lobby entre otros. La reunión del SPIO (Working Party of Senior Public Integrity Officials) que se realizará a fines de noviembre en la sede de la OECD es la reunión más importante de autoridades públicas a cargo de temas de probidad de los países miembros del foro. En esta reunión se promueve el diseño y la implementación de políticas de integridad que apoyan la gobernanza, como son las medidas en pro de la transparencia, la regulación del lobby y el monitoreo e identificación de los conflictos de interés. En este sentido, el SPIO apoya a las autoridades por medio del intercambio de experiencias y buenas prácticas, así como se provee de evidencia basada en técnicas analíticas, datos comparados e indicadores. Dada la importancia de esta reunión, la necesidad de este tipo de experiencias internacionales para el mejoramiento continuo de la función del CPLT y el perfeccionamiento de los estándares de la institución para estar a niveles exigidos por la OECD, se vuelve prioritario participar de esta reunión al más alto nivel posible, siendo representado el Consejo a través de su presidente.</t>
  </si>
  <si>
    <t>5752-616-CM18</t>
  </si>
  <si>
    <t>Participar en el “XVI Encuentro Iberoamericano de Protección de Datos Personales”.</t>
  </si>
  <si>
    <t>5752-632-CM18/5752-623-CM18</t>
  </si>
  <si>
    <t>Puerto Varas</t>
  </si>
  <si>
    <t>Invitación a participar de la Reunión Anual "Construyendo una ruta hacia la investigación genómica colaborativa en Chile"</t>
  </si>
  <si>
    <t>5752-638-CM18</t>
  </si>
  <si>
    <t>El objetivo general de la actividad en el INAI consistiría en que los funcionarios del Consejo para la Transparencia conozcan la experiencia de transición de un órgano garante del derecho de acceso a la información pública a un órgano con doble competencia que incluye la protección de datos personales, haciendo énfasis en la implementación de esta última competencia considerando que es inédita para la institución. Y adicionalmente, participar en el Seminario internacional sobre el convenio 108 de protección de datos personales.</t>
  </si>
  <si>
    <t>5752-500-CM18/5752-501-CM18</t>
  </si>
  <si>
    <t>Encuentro Regional de capacitación para la implementación del MGTM, componentes priorizados 2018, correspondiente a la Región de Tarapacá. Participación como expositor, en la Sala de Reuniones de la Contraloría Regional de Tarapacá, ubicada en Patricio Lynch 1230, Iquique.</t>
  </si>
  <si>
    <t>5752-627-CM18</t>
  </si>
  <si>
    <t>Encuentro Regional de capacitación para la implementación del MGTM, componentes priorizados 2018, correspondiente a la Región de Magallanes. Participación como expositor. Se realiza en la sala de reuniones del Teatro Municipal de Punta Arenas, ubicada en Magallanes 823, Punta Arenas.</t>
  </si>
  <si>
    <t>5752-643-CM18</t>
  </si>
  <si>
    <t xml:space="preserve">Participación en 2do Plenario Conv. 108 20-21 noviembre Conv. 108, COES Estrasburgo, Francia </t>
  </si>
  <si>
    <t>5752-547-CM18/5752-548-CM18</t>
  </si>
  <si>
    <t>Participar en la sesión especial de la comisión Constitución, Legislación, Justicia y Reglamento con el propósito de continuar con el proyecto de ley que “modifica el Código de Justicia Militar y la ley N° 20.285, sobre Acceso a la Información Pública, para aplicar a las Fuerzas Armadas y de Orden y Seguridad Pública las normas de transparencia y publicidad de los actos de la Administración del Estado” (boletín N° 11697-07).</t>
  </si>
  <si>
    <t>Carolina Andrade Rivas</t>
  </si>
  <si>
    <t>Jefa de la Unidad de Auditoría, Seguimiento de Decisiones y Sumarios</t>
  </si>
  <si>
    <t>Conocer experiencia del INIA como organo garante de transparencia y proteccion de datos personales</t>
  </si>
  <si>
    <t>Paola Oliva Cornejo</t>
  </si>
  <si>
    <t>Montevideo</t>
  </si>
  <si>
    <t>Asistencia por el CplT a Jornadas sobre Gobierno Abierto en Montevideo desde el 12-16 noviembre 2018.</t>
  </si>
  <si>
    <t>INAP - AECID</t>
  </si>
  <si>
    <t>Realizar Sumario en la Corporación de Asistencia Judicial de Valparaiso</t>
  </si>
  <si>
    <t xml:space="preserve">Coordinación del "Encuentro Regional de Capacitación para la Implementación del MGTM, componentes priorizados 2018", correspondiente a la Región de La Araucanía, y participación como expositor. </t>
  </si>
  <si>
    <t>5752-576-CM18</t>
  </si>
  <si>
    <t xml:space="preserve">Preparación logística del "Encuentro Regional de capacitación para la implementación del MGTM, componentes priorizados 2018", correspondiente a la Región de La Araucanía. Participación como expositora. </t>
  </si>
  <si>
    <t>5752-577-CM18</t>
  </si>
  <si>
    <t>Participación en Encuentro Regional MGTM de la Región de La Araucanía como expositor y facilitador de talleres, y apoyo a coordinación logística del Encuentro.</t>
  </si>
  <si>
    <t>Auditoria Municipalidad de Tucapel</t>
  </si>
  <si>
    <t>5752-579-CM18</t>
  </si>
  <si>
    <t>Taller de formación ciudadana y transparencia para monitores de formación ciudadana y para estudiantes de pedaogía de la U de los Lagos</t>
  </si>
  <si>
    <t>5752-599-CM18</t>
  </si>
  <si>
    <t>Quintero</t>
  </si>
  <si>
    <t>Taller de habilitación DAI para dirigentes sociales de Quintero</t>
  </si>
  <si>
    <t>Realización de Taller de Acompañamiento en el Derecho de Acceso a la Información Pública con organizaciones sociales de la comuna de Quintero</t>
  </si>
  <si>
    <t>san rosendo-concepcion</t>
  </si>
  <si>
    <t>Ejecutar Sumario a la Municipalidad de San Rosendo</t>
  </si>
  <si>
    <t>5752-613-CM18</t>
  </si>
  <si>
    <t>San Rosendo</t>
  </si>
  <si>
    <t>Sumario Municipalidad de San Rosendo</t>
  </si>
  <si>
    <t xml:space="preserve">Coordinación del "Encuentro Regional de Capacitación para la Implementación del MGTM, componentes priorizados 2018", correspondiente a la Región de Aysén, y participación como expositor. </t>
  </si>
  <si>
    <t>5752-598-CM18</t>
  </si>
  <si>
    <t>Participación en Encuentro Regional MGTM de la Región de Aysén como expositor, facilitador de talleres y coordinación logística del Encuentro.</t>
  </si>
  <si>
    <t>5752-597-CM18</t>
  </si>
  <si>
    <t>Asiste en calidad de relator a Seminario de Satisfacción Usuaria a cargo del módulo de "Lenguaje Claro", organizado por Servicio de Salud del Libertador Bernardo O'Higgins, ciudad de Rancagua</t>
  </si>
  <si>
    <t xml:space="preserve">Fiscalización por Auditorías en Transparencia a las Municipalidades de Curaco de Velez y Puerto Octay; y a la Secretaría Regional Ministerial de Los Lagos, con sede en Puerto Montt. </t>
  </si>
  <si>
    <t xml:space="preserve">Coordinación del "Encuentro Regional de Capacitación para la Implementación del MGTM, componentes priorizados 2018", correspondiente a la Región de Tarapacá, y participación como expositor. </t>
  </si>
  <si>
    <t>5752-629-CM18</t>
  </si>
  <si>
    <t>Ronan Albornoz Maluenda</t>
  </si>
  <si>
    <t>Analista Programador de la Unidad de Sistemas</t>
  </si>
  <si>
    <t>Preparación logística del "Encuentro Regional de capacitación para la implementación del MGTM, componentes priorizados 2018", correspondiente a la Región de Tarapacá. Participación como expositor.</t>
  </si>
  <si>
    <t xml:space="preserve">Preparación logística del "Encuentro Regional de capacitación para la implementación del MGTM, componentes priorizados 2018", correspondiente a la Región de Tarapacá. Participación como expositora. </t>
  </si>
  <si>
    <t>Traslado presidente Sr. Marcelo Drago al Congreso Nacional, para asistir a la Sesión de la Comisión de Constitución de la Cámara de Diputados, en la ciudad de Valparaíso.</t>
  </si>
  <si>
    <t>María Loreto Saavedra Sánchez</t>
  </si>
  <si>
    <t>Participar en la sesión especial de la comisión Constitución, Legislación, Justicia y Reglamento con el propósito de continuar con el proyecto de ley que modifica el Código de Justicia Militar y la Ley N° 20.285, sobre Acceso a la Información Pública, para aplicar a las Fuerzas Armadas y de Orden y Seguridad Pública las normas de transparencia y publicidad de los actos de la Administración del Estado (boletín N° 11697-07)</t>
  </si>
  <si>
    <t>Región de Magallanes</t>
  </si>
  <si>
    <t>Auditorias en Puerto Natales y Punta Arenas</t>
  </si>
  <si>
    <t>5752-612-CM18</t>
  </si>
  <si>
    <t>Participar como reator en Taller de Migrantes realizado por el Observatorio Regional de Valparaíso: "Construcciones Dialógicas sobre Migraciones en el Gran Valparaíso”. Aprendizaje en redes, proyectos, institucionalidades e interculturalidad" a realizarse en la UNAB Viña del mar</t>
  </si>
  <si>
    <t>Participar en la sesión especial de la Comisión Constitución, Legislación, Justicia y Reglamento con el propósito de continuar con el proyecto de ley que "modifica el Código de Justicia Militar y la Ley N° 20.285, sobre Acceso a la Información Pública, para aplicar a las Fuerzas Armadas y de Orden y Seguridad Pública las normas de transparencia y publicidad de los actos de la Administración del Estado (Boletín 11.697-07).</t>
  </si>
  <si>
    <t>Participación en Encuentro Regional MGTM de la Región de Magallanes como expositor y facilitador de talleres.</t>
  </si>
  <si>
    <t>5752-657-CM18</t>
  </si>
  <si>
    <t>Preparación logística del “Encuentro Regional MGTM 2018 y sus componentes priorizados“, en la Región de Tarapacá. Participa como expositora.</t>
  </si>
  <si>
    <t xml:space="preserve">Invitación al Foro de lanzamiento de la Política Pública Distrital de Transparencia, Integridad y No Tolerancia con la Corrupción, de la Veeduría Distrital, el organismo de control preventivo de la ciudad de Bogotá. </t>
  </si>
  <si>
    <t>Invitación Pasaje</t>
  </si>
  <si>
    <t>Participar y brindar asistencia técnica en talleres en materia de Gobierno Abierto, organizado por USAID en El Salvador</t>
  </si>
  <si>
    <t>USAID</t>
  </si>
  <si>
    <t>Jefa de la Unidad de Análisis de Admisibilidad y SARC</t>
  </si>
  <si>
    <t>Participar en el Seminario “Transparencia  y su Impacto en los  Gobiernos Locales”. como expositora principal, evento organizado por Empodera Mujer Chile y Fundación Valdivia 2052. El seminario se realizará en la Universidad Austral, campus Isla Teja</t>
  </si>
  <si>
    <t>5752-673-CM18</t>
  </si>
  <si>
    <t xml:space="preserve">Participación en discusión de PdL sobre delitos informáticos </t>
  </si>
  <si>
    <t>Participar en el Seminario "Protección de Datos y Transparencia: Estado actual y Desafíos del Futuro" que se realizará en el Trato Municipal de Chillán</t>
  </si>
  <si>
    <t>5752-395-CM18</t>
  </si>
  <si>
    <t>Participar como expositor en el Seminario: “Transparencia y Protección de Datos Personales: Estado Actual y Nuevos Desafíos”, Encuentro de Funcionarios Públicos que se realizará en la Universidad de Talca.</t>
  </si>
  <si>
    <t>Participar como expositor en el Seminario "Protección de Datos y Transparencia: Estado actual y Desafíos del Futuro" que se realizará en el Trato Municipal de Chillán</t>
  </si>
  <si>
    <t>“Reunión de Expertos Regionales en Acceso a la Información y Seguridad Nacional”</t>
  </si>
  <si>
    <t>Open Soc F</t>
  </si>
  <si>
    <t>Open Society Foundations</t>
  </si>
  <si>
    <t>Tomar declaraciones en la Coporación Municipal de San Fernando (Sumario Rol S7-18).</t>
  </si>
  <si>
    <t>Taller de habilitación DAI para personas migrantes Taller de habilitación DAI para mujeres emprendedoras Taller de Formación Ciudadana y Transparencia para estudiantes de la Sociedad civil Reunión con Observatorio de Transparencia de la Universidad de Magallanes.</t>
  </si>
  <si>
    <t>5752-669-CM18</t>
  </si>
  <si>
    <t>Sumario a la Corporación de Asistencia Judicial de Valparaíso</t>
  </si>
  <si>
    <t>Tomar declaraciones en sumario instruido en CAJVAL</t>
  </si>
  <si>
    <t>Notificación de cargos en Sumario Municipalidad de Tucapel y Municipalidad de San Rosendo</t>
  </si>
  <si>
    <t>Traslado Presidente Sr. Marcelo Drago al Congreso Nacional para asistir a la Comisión de Seguridad Pública del Senado, en la ciudad de Valparaíso.</t>
  </si>
  <si>
    <t>Traslado Presidente Sr. Marcelo Drago a la Universidad de Talca para un Encuentro con Funcionarios Públicos, en la ciudad de Talca.</t>
  </si>
  <si>
    <t>Acompaña al Presidente del CPLT debido a que participar como expositor en el Seminario: “Transparencia y Protección de Datos Personales: Estado Actual y Nuevos Desafíos”, Encuentro de Funcionarios Públicos que se realizará en la Universidad de Talca.</t>
  </si>
  <si>
    <t>Concepción-Chillán</t>
  </si>
  <si>
    <t>Viaje a la ciudad de Concepción con el objetivo de esperar al Presidente Sr. Marcelo Drago y trasladarlo el día 20 a la ciudad de Chillán, para participar en el Seminario de Protección de Datos Personales y luego trasladarlo de regreso a Santiago.</t>
  </si>
  <si>
    <t>Acompaña a Presidente por participación como expositor en el Seminario "Protección de Datos y Transparencia: Estado actual y Desafíos del Futuro" que se realizará en el Trato Municipal de Chillán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</si>
</sst>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5" formatCode="_ * #,##0_ ;_ * \-#,##0_ ;_ * &quot;-&quot;??_ ;_ @_ "/>
  </numFmts>
  <fonts count="9" x14ac:knownFonts="1">
    <font>
      <sz val="11"/>
      <color theme="1"/>
      <name val="Calibri"/>
      <family val="2"/>
      <scheme val="minor"/>
    </font>
    <font>
      <sz val="11"/>
      <color theme="1"/>
      <name val="Calibri"/>
      <family val="2"/>
      <scheme val="minor"/>
    </font>
    <font>
      <sz val="9"/>
      <color theme="1"/>
      <name val="Calibri"/>
      <family val="2"/>
    </font>
    <font>
      <sz val="9"/>
      <color theme="1"/>
      <name val="Calibri"/>
      <family val="2"/>
      <scheme val="minor"/>
    </font>
    <font>
      <b/>
      <sz val="9"/>
      <color theme="1"/>
      <name val="Calibri"/>
      <family val="2"/>
      <scheme val="minor"/>
    </font>
    <font>
      <sz val="9"/>
      <name val="Calibri"/>
      <family val="2"/>
      <scheme val="minor"/>
    </font>
    <font>
      <sz val="9"/>
      <color rgb="FF000000"/>
      <name val="Calibri"/>
      <family val="2"/>
      <scheme val="minor"/>
    </font>
    <font>
      <sz val="9"/>
      <color rgb="FF000000"/>
      <name val="Arial"/>
      <family val="2"/>
    </font>
    <font>
      <b/>
      <sz val="9"/>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56">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xf>
    <xf numFmtId="14" fontId="2" fillId="0" borderId="0" xfId="0" applyNumberFormat="1" applyFont="1" applyAlignment="1">
      <alignment horizontal="center"/>
    </xf>
    <xf numFmtId="14" fontId="3" fillId="0" borderId="0" xfId="0" applyNumberFormat="1" applyFont="1" applyAlignment="1">
      <alignment horizontal="center"/>
    </xf>
    <xf numFmtId="0" fontId="3" fillId="0" borderId="0" xfId="0" applyFont="1" applyAlignment="1">
      <alignment horizontal="center"/>
    </xf>
    <xf numFmtId="165" fontId="2" fillId="0" borderId="0" xfId="1" applyNumberFormat="1" applyFont="1"/>
    <xf numFmtId="0" fontId="2" fillId="0" borderId="0" xfId="2" applyNumberFormat="1"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4" fillId="2" borderId="1" xfId="0" applyFont="1" applyFill="1" applyBorder="1" applyAlignment="1">
      <alignment vertical="center" wrapText="1"/>
    </xf>
    <xf numFmtId="0" fontId="5" fillId="0" borderId="0" xfId="0" applyFont="1" applyAlignment="1">
      <alignment horizontal="center"/>
    </xf>
    <xf numFmtId="17" fontId="3"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left"/>
    </xf>
    <xf numFmtId="0" fontId="3" fillId="0" borderId="1" xfId="0" applyFont="1" applyBorder="1"/>
    <xf numFmtId="14" fontId="3" fillId="0" borderId="1" xfId="0" applyNumberFormat="1" applyFont="1" applyBorder="1" applyAlignment="1">
      <alignment horizontal="center"/>
    </xf>
    <xf numFmtId="0" fontId="3" fillId="0" borderId="1" xfId="0" applyFont="1" applyBorder="1" applyAlignment="1">
      <alignment horizontal="left"/>
    </xf>
    <xf numFmtId="165" fontId="5" fillId="0" borderId="1" xfId="1" applyNumberFormat="1" applyFont="1" applyBorder="1" applyAlignment="1">
      <alignment horizontal="right"/>
    </xf>
    <xf numFmtId="0" fontId="5" fillId="0" borderId="1" xfId="0" applyFont="1" applyBorder="1"/>
    <xf numFmtId="165" fontId="3" fillId="0" borderId="1" xfId="1" applyNumberFormat="1" applyFont="1" applyBorder="1" applyAlignment="1">
      <alignment horizontal="right"/>
    </xf>
    <xf numFmtId="165" fontId="5" fillId="0" borderId="1" xfId="1" applyNumberFormat="1" applyFont="1" applyBorder="1"/>
    <xf numFmtId="0" fontId="3" fillId="0" borderId="0" xfId="0" applyFont="1"/>
    <xf numFmtId="0" fontId="3" fillId="0" borderId="1" xfId="0" applyFont="1" applyBorder="1" applyAlignment="1">
      <alignment horizontal="center"/>
    </xf>
    <xf numFmtId="0" fontId="5" fillId="0" borderId="0" xfId="0" applyFont="1"/>
    <xf numFmtId="0" fontId="3" fillId="0" borderId="1" xfId="2" applyNumberFormat="1" applyFont="1" applyBorder="1" applyAlignment="1">
      <alignment horizontal="center"/>
    </xf>
    <xf numFmtId="14" fontId="5" fillId="0" borderId="1" xfId="0" applyNumberFormat="1" applyFont="1" applyBorder="1" applyAlignment="1">
      <alignment horizontal="center"/>
    </xf>
    <xf numFmtId="0" fontId="5" fillId="0" borderId="1" xfId="0" applyFont="1" applyBorder="1" applyAlignment="1">
      <alignment vertical="center"/>
    </xf>
    <xf numFmtId="165" fontId="6" fillId="0" borderId="1" xfId="1" applyNumberFormat="1" applyFont="1" applyBorder="1" applyAlignment="1">
      <alignment horizontal="right" vertical="center"/>
    </xf>
    <xf numFmtId="165" fontId="7" fillId="0" borderId="1" xfId="1" applyNumberFormat="1" applyFont="1" applyBorder="1" applyAlignment="1">
      <alignment horizontal="right" vertical="center"/>
    </xf>
    <xf numFmtId="165" fontId="3" fillId="0" borderId="1" xfId="1" applyNumberFormat="1" applyFont="1" applyBorder="1" applyAlignment="1">
      <alignment horizontal="right" vertical="center"/>
    </xf>
    <xf numFmtId="165" fontId="7" fillId="0" borderId="1" xfId="1" applyNumberFormat="1" applyFont="1" applyBorder="1" applyAlignment="1">
      <alignment horizontal="right"/>
    </xf>
    <xf numFmtId="0" fontId="5" fillId="0" borderId="0" xfId="0" applyFont="1" applyAlignment="1">
      <alignment horizontal="left"/>
    </xf>
    <xf numFmtId="0" fontId="3" fillId="0" borderId="0" xfId="0" applyFont="1" applyAlignment="1">
      <alignment horizontal="left"/>
    </xf>
    <xf numFmtId="165" fontId="5" fillId="0" borderId="0" xfId="1" applyNumberFormat="1" applyFont="1" applyAlignment="1">
      <alignment horizontal="right"/>
    </xf>
    <xf numFmtId="165" fontId="3" fillId="0" borderId="0" xfId="1" applyNumberFormat="1" applyFont="1" applyAlignment="1">
      <alignment horizontal="right"/>
    </xf>
    <xf numFmtId="0" fontId="5" fillId="0" borderId="0" xfId="2" applyNumberFormat="1" applyFont="1"/>
    <xf numFmtId="165" fontId="5" fillId="0" borderId="0" xfId="1" applyNumberFormat="1" applyFont="1"/>
    <xf numFmtId="0" fontId="5" fillId="0" borderId="0" xfId="0" applyFont="1" applyAlignment="1">
      <alignment horizontal="right"/>
    </xf>
    <xf numFmtId="0" fontId="5" fillId="0" borderId="0" xfId="2" applyNumberFormat="1" applyFont="1" applyAlignment="1">
      <alignment horizontal="center"/>
    </xf>
    <xf numFmtId="0" fontId="3" fillId="0" borderId="0" xfId="0" applyFont="1" applyAlignment="1">
      <alignment horizontal="right"/>
    </xf>
    <xf numFmtId="165" fontId="3" fillId="0" borderId="0" xfId="1" applyNumberFormat="1" applyFont="1"/>
    <xf numFmtId="165" fontId="8" fillId="0" borderId="1" xfId="2" applyNumberFormat="1" applyFont="1" applyBorder="1"/>
    <xf numFmtId="0" fontId="3" fillId="0" borderId="2" xfId="0" applyFont="1" applyBorder="1" applyAlignment="1">
      <alignment horizontal="center"/>
    </xf>
    <xf numFmtId="0" fontId="5" fillId="0" borderId="3" xfId="0" applyFont="1" applyBorder="1"/>
    <xf numFmtId="0" fontId="5" fillId="0" borderId="3" xfId="0" applyFont="1" applyBorder="1" applyAlignment="1">
      <alignment horizontal="center"/>
    </xf>
    <xf numFmtId="0" fontId="5" fillId="0" borderId="3" xfId="0" applyFont="1" applyBorder="1" applyAlignment="1">
      <alignment horizontal="left"/>
    </xf>
    <xf numFmtId="0" fontId="3" fillId="0" borderId="3" xfId="0" applyFont="1" applyBorder="1"/>
    <xf numFmtId="14" fontId="3" fillId="0" borderId="3" xfId="0" applyNumberFormat="1" applyFont="1" applyBorder="1" applyAlignment="1">
      <alignment horizontal="center"/>
    </xf>
    <xf numFmtId="0" fontId="3" fillId="0" borderId="3" xfId="0" applyFont="1" applyBorder="1" applyAlignment="1">
      <alignment horizontal="left"/>
    </xf>
    <xf numFmtId="0" fontId="5" fillId="0" borderId="2" xfId="0" applyFont="1" applyBorder="1"/>
    <xf numFmtId="0" fontId="5" fillId="0" borderId="4" xfId="0" applyFont="1" applyBorder="1"/>
    <xf numFmtId="165" fontId="4" fillId="0" borderId="1" xfId="1" applyNumberFormat="1" applyFont="1" applyBorder="1" applyAlignment="1">
      <alignment horizontal="right"/>
    </xf>
    <xf numFmtId="165" fontId="8" fillId="0" borderId="1" xfId="1" applyNumberFormat="1" applyFont="1" applyBorder="1" applyAlignment="1">
      <alignment horizontal="right"/>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79967-47F4-464A-B300-52D23523ABEF}">
  <dimension ref="A1:AL1048528"/>
  <sheetViews>
    <sheetView tabSelected="1" topLeftCell="K380" workbookViewId="0">
      <selection activeCell="U406" sqref="U406"/>
    </sheetView>
  </sheetViews>
  <sheetFormatPr baseColWidth="10" defaultRowHeight="12" x14ac:dyDescent="0.2"/>
  <cols>
    <col min="1" max="1" width="4" style="24" customWidth="1"/>
    <col min="2" max="2" width="7.7109375" style="6" customWidth="1"/>
    <col min="3" max="3" width="10.85546875" style="24" customWidth="1"/>
    <col min="4" max="4" width="6.85546875" style="6" customWidth="1"/>
    <col min="5" max="5" width="27.140625" style="24" customWidth="1"/>
    <col min="6" max="6" width="20.85546875" style="35" customWidth="1"/>
    <col min="7" max="7" width="14.5703125" style="24" customWidth="1"/>
    <col min="8" max="8" width="12.140625" style="24" customWidth="1"/>
    <col min="9" max="9" width="10.85546875" style="24" customWidth="1"/>
    <col min="10" max="10" width="23.42578125" style="24" customWidth="1"/>
    <col min="11" max="12" width="10.85546875" style="5" customWidth="1"/>
    <col min="13" max="13" width="12.5703125" style="24" customWidth="1"/>
    <col min="14" max="14" width="10.85546875" style="35" customWidth="1"/>
    <col min="15" max="15" width="6.140625" style="6" customWidth="1"/>
    <col min="16" max="16" width="5.28515625" style="6" customWidth="1"/>
    <col min="17" max="17" width="10.85546875" style="43" customWidth="1"/>
    <col min="18" max="18" width="10.85546875" style="24" customWidth="1"/>
    <col min="19" max="19" width="10.85546875" style="43" customWidth="1"/>
    <col min="20" max="20" width="24.140625" style="6" customWidth="1"/>
    <col min="21" max="21" width="10.85546875" style="24" customWidth="1"/>
    <col min="22" max="22" width="16.7109375" style="24" customWidth="1"/>
    <col min="23" max="23" width="27.85546875" style="24" customWidth="1"/>
    <col min="24" max="24" width="11.42578125" style="24"/>
    <col min="25" max="25" width="22.5703125" style="24" bestFit="1" customWidth="1"/>
    <col min="26" max="16384" width="11.42578125" style="24"/>
  </cols>
  <sheetData>
    <row r="1" spans="2:29" s="2" customFormat="1" x14ac:dyDescent="0.2">
      <c r="B1" s="1"/>
      <c r="D1" s="1"/>
      <c r="F1" s="3"/>
      <c r="K1" s="4"/>
      <c r="L1" s="5"/>
      <c r="N1" s="3"/>
      <c r="O1" s="1"/>
      <c r="P1" s="6"/>
      <c r="Q1" s="7"/>
      <c r="R1" s="8"/>
      <c r="S1" s="7"/>
      <c r="T1" s="1"/>
      <c r="Y1" s="8"/>
      <c r="Z1" s="1"/>
      <c r="AA1" s="8"/>
      <c r="AB1" s="8"/>
      <c r="AC1" s="8"/>
    </row>
    <row r="2" spans="2:29" s="13" customFormat="1" ht="24" customHeight="1" x14ac:dyDescent="0.2">
      <c r="B2" s="9" t="s">
        <v>0</v>
      </c>
      <c r="C2" s="9" t="s">
        <v>1</v>
      </c>
      <c r="D2" s="9" t="s">
        <v>2</v>
      </c>
      <c r="E2" s="9" t="s">
        <v>3</v>
      </c>
      <c r="F2" s="9" t="s">
        <v>4</v>
      </c>
      <c r="G2" s="9" t="s">
        <v>5</v>
      </c>
      <c r="H2" s="9" t="s">
        <v>6</v>
      </c>
      <c r="I2" s="9" t="s">
        <v>7</v>
      </c>
      <c r="J2" s="9" t="s">
        <v>8</v>
      </c>
      <c r="K2" s="10" t="s">
        <v>9</v>
      </c>
      <c r="L2" s="10" t="s">
        <v>10</v>
      </c>
      <c r="M2" s="9" t="s">
        <v>11</v>
      </c>
      <c r="N2" s="9" t="s">
        <v>12</v>
      </c>
      <c r="O2" s="9" t="s">
        <v>13</v>
      </c>
      <c r="P2" s="9" t="s">
        <v>14</v>
      </c>
      <c r="Q2" s="11" t="s">
        <v>15</v>
      </c>
      <c r="R2" s="12" t="s">
        <v>16</v>
      </c>
      <c r="S2" s="11" t="s">
        <v>17</v>
      </c>
      <c r="T2" s="9" t="s">
        <v>18</v>
      </c>
      <c r="U2" s="9" t="s">
        <v>19</v>
      </c>
      <c r="V2" s="9" t="s">
        <v>20</v>
      </c>
      <c r="W2" s="9" t="s">
        <v>21</v>
      </c>
    </row>
    <row r="3" spans="2:29" x14ac:dyDescent="0.2">
      <c r="B3" s="14">
        <v>43101</v>
      </c>
      <c r="C3" s="15">
        <v>151892</v>
      </c>
      <c r="D3" s="15">
        <v>16</v>
      </c>
      <c r="E3" s="16" t="s">
        <v>22</v>
      </c>
      <c r="F3" s="16" t="s">
        <v>23</v>
      </c>
      <c r="G3" s="16" t="s">
        <v>24</v>
      </c>
      <c r="H3" s="16" t="s">
        <v>25</v>
      </c>
      <c r="I3" s="16" t="s">
        <v>26</v>
      </c>
      <c r="J3" s="17" t="s">
        <v>27</v>
      </c>
      <c r="K3" s="18">
        <v>43123</v>
      </c>
      <c r="L3" s="18">
        <v>43128</v>
      </c>
      <c r="M3" s="17" t="s">
        <v>28</v>
      </c>
      <c r="N3" s="19" t="s">
        <v>29</v>
      </c>
      <c r="O3" s="15">
        <v>5</v>
      </c>
      <c r="P3" s="15">
        <v>2018</v>
      </c>
      <c r="Q3" s="20">
        <v>402401</v>
      </c>
      <c r="R3" s="21" t="s">
        <v>30</v>
      </c>
      <c r="S3" s="22">
        <v>0</v>
      </c>
      <c r="T3" s="15" t="s">
        <v>31</v>
      </c>
      <c r="U3" s="23">
        <v>0</v>
      </c>
      <c r="V3" s="23">
        <f>SUM(Q3+S3+U3)</f>
        <v>402401</v>
      </c>
      <c r="W3" s="21" t="s">
        <v>32</v>
      </c>
    </row>
    <row r="4" spans="2:29" x14ac:dyDescent="0.2">
      <c r="B4" s="14">
        <v>43101</v>
      </c>
      <c r="C4" s="25">
        <v>149933</v>
      </c>
      <c r="D4" s="25">
        <v>2</v>
      </c>
      <c r="E4" s="19" t="s">
        <v>33</v>
      </c>
      <c r="F4" s="16" t="s">
        <v>34</v>
      </c>
      <c r="G4" s="19" t="s">
        <v>35</v>
      </c>
      <c r="H4" s="19" t="s">
        <v>36</v>
      </c>
      <c r="I4" s="19" t="s">
        <v>37</v>
      </c>
      <c r="J4" s="17" t="s">
        <v>38</v>
      </c>
      <c r="K4" s="18">
        <v>43109</v>
      </c>
      <c r="L4" s="18">
        <v>43109</v>
      </c>
      <c r="M4" s="17" t="s">
        <v>39</v>
      </c>
      <c r="N4" s="19" t="s">
        <v>40</v>
      </c>
      <c r="O4" s="25">
        <v>1</v>
      </c>
      <c r="P4" s="25">
        <v>2018</v>
      </c>
      <c r="Q4" s="22">
        <v>31449</v>
      </c>
      <c r="R4" s="17" t="s">
        <v>30</v>
      </c>
      <c r="S4" s="22">
        <v>7000</v>
      </c>
      <c r="T4" s="15" t="s">
        <v>31</v>
      </c>
      <c r="U4" s="22">
        <v>0</v>
      </c>
      <c r="V4" s="23">
        <f>SUM(Q4+S4+U4)</f>
        <v>38449</v>
      </c>
      <c r="W4" s="17"/>
    </row>
    <row r="5" spans="2:29" x14ac:dyDescent="0.2">
      <c r="B5" s="14">
        <v>43101</v>
      </c>
      <c r="C5" s="25">
        <v>149907</v>
      </c>
      <c r="D5" s="25">
        <v>4</v>
      </c>
      <c r="E5" s="19" t="s">
        <v>41</v>
      </c>
      <c r="F5" s="16" t="s">
        <v>42</v>
      </c>
      <c r="G5" s="19" t="s">
        <v>43</v>
      </c>
      <c r="H5" s="19" t="s">
        <v>36</v>
      </c>
      <c r="I5" s="19" t="s">
        <v>37</v>
      </c>
      <c r="J5" s="17" t="s">
        <v>44</v>
      </c>
      <c r="K5" s="18">
        <v>43109</v>
      </c>
      <c r="L5" s="18">
        <v>43109</v>
      </c>
      <c r="M5" s="17" t="s">
        <v>39</v>
      </c>
      <c r="N5" s="19" t="s">
        <v>40</v>
      </c>
      <c r="O5" s="25">
        <v>1</v>
      </c>
      <c r="P5" s="25">
        <v>2018</v>
      </c>
      <c r="Q5" s="22">
        <v>31449</v>
      </c>
      <c r="R5" s="17" t="s">
        <v>30</v>
      </c>
      <c r="S5" s="22">
        <v>6500</v>
      </c>
      <c r="T5" s="15" t="s">
        <v>31</v>
      </c>
      <c r="U5" s="22">
        <v>0</v>
      </c>
      <c r="V5" s="23">
        <f>SUM(Q5+S5+U5)</f>
        <v>37949</v>
      </c>
      <c r="W5" s="17"/>
    </row>
    <row r="6" spans="2:29" x14ac:dyDescent="0.2">
      <c r="B6" s="14">
        <v>43101</v>
      </c>
      <c r="C6" s="25">
        <v>149865</v>
      </c>
      <c r="D6" s="25">
        <v>5</v>
      </c>
      <c r="E6" s="19" t="s">
        <v>45</v>
      </c>
      <c r="F6" s="16" t="s">
        <v>34</v>
      </c>
      <c r="G6" s="19" t="s">
        <v>35</v>
      </c>
      <c r="H6" s="19" t="s">
        <v>36</v>
      </c>
      <c r="I6" s="19" t="s">
        <v>37</v>
      </c>
      <c r="J6" s="17" t="s">
        <v>46</v>
      </c>
      <c r="K6" s="18">
        <v>43109</v>
      </c>
      <c r="L6" s="18">
        <v>43109</v>
      </c>
      <c r="M6" s="17" t="s">
        <v>39</v>
      </c>
      <c r="N6" s="19" t="s">
        <v>40</v>
      </c>
      <c r="O6" s="25">
        <v>1</v>
      </c>
      <c r="P6" s="25">
        <v>2018</v>
      </c>
      <c r="Q6" s="22">
        <v>31449</v>
      </c>
      <c r="R6" s="17" t="s">
        <v>30</v>
      </c>
      <c r="S6" s="22">
        <v>0</v>
      </c>
      <c r="T6" s="15" t="s">
        <v>31</v>
      </c>
      <c r="U6" s="22">
        <v>0</v>
      </c>
      <c r="V6" s="23">
        <f>SUM(Q6+S6+U6)</f>
        <v>31449</v>
      </c>
      <c r="W6" s="17"/>
    </row>
    <row r="7" spans="2:29" x14ac:dyDescent="0.2">
      <c r="B7" s="14">
        <v>43101</v>
      </c>
      <c r="C7" s="25">
        <v>150085</v>
      </c>
      <c r="D7" s="25">
        <v>8</v>
      </c>
      <c r="E7" s="19" t="s">
        <v>41</v>
      </c>
      <c r="F7" s="16" t="s">
        <v>42</v>
      </c>
      <c r="G7" s="19" t="s">
        <v>43</v>
      </c>
      <c r="H7" s="19" t="s">
        <v>36</v>
      </c>
      <c r="I7" s="19" t="s">
        <v>37</v>
      </c>
      <c r="J7" s="17" t="s">
        <v>47</v>
      </c>
      <c r="K7" s="18">
        <v>43110</v>
      </c>
      <c r="L7" s="18">
        <v>43110</v>
      </c>
      <c r="M7" s="17" t="s">
        <v>39</v>
      </c>
      <c r="N7" s="19" t="s">
        <v>40</v>
      </c>
      <c r="O7" s="25">
        <v>1</v>
      </c>
      <c r="P7" s="25">
        <v>2018</v>
      </c>
      <c r="Q7" s="22">
        <v>31449</v>
      </c>
      <c r="R7" s="17" t="s">
        <v>30</v>
      </c>
      <c r="S7" s="22">
        <v>2550</v>
      </c>
      <c r="T7" s="15" t="s">
        <v>31</v>
      </c>
      <c r="U7" s="22">
        <v>0</v>
      </c>
      <c r="V7" s="23">
        <f>SUM(Q7+S7+U7)</f>
        <v>33999</v>
      </c>
      <c r="W7" s="17"/>
    </row>
    <row r="8" spans="2:29" x14ac:dyDescent="0.2">
      <c r="B8" s="14">
        <v>43101</v>
      </c>
      <c r="C8" s="25">
        <v>151120</v>
      </c>
      <c r="D8" s="25">
        <v>9</v>
      </c>
      <c r="E8" s="19" t="s">
        <v>48</v>
      </c>
      <c r="F8" s="16" t="s">
        <v>49</v>
      </c>
      <c r="G8" s="19" t="s">
        <v>43</v>
      </c>
      <c r="H8" s="19" t="s">
        <v>36</v>
      </c>
      <c r="I8" s="19" t="s">
        <v>37</v>
      </c>
      <c r="J8" s="17" t="s">
        <v>50</v>
      </c>
      <c r="K8" s="18">
        <v>43117</v>
      </c>
      <c r="L8" s="18">
        <v>43117</v>
      </c>
      <c r="M8" s="17" t="s">
        <v>51</v>
      </c>
      <c r="N8" s="19" t="s">
        <v>40</v>
      </c>
      <c r="O8" s="25">
        <v>1</v>
      </c>
      <c r="P8" s="25">
        <v>2018</v>
      </c>
      <c r="Q8" s="22">
        <v>22278</v>
      </c>
      <c r="R8" s="17" t="s">
        <v>30</v>
      </c>
      <c r="S8" s="22">
        <v>1699</v>
      </c>
      <c r="T8" s="15" t="s">
        <v>31</v>
      </c>
      <c r="U8" s="22">
        <v>0</v>
      </c>
      <c r="V8" s="23">
        <f>SUM(Q8+S8+U8)</f>
        <v>23977</v>
      </c>
      <c r="W8" s="17"/>
    </row>
    <row r="9" spans="2:29" x14ac:dyDescent="0.2">
      <c r="B9" s="14">
        <v>43101</v>
      </c>
      <c r="C9" s="25">
        <v>151151</v>
      </c>
      <c r="D9" s="25">
        <v>10</v>
      </c>
      <c r="E9" s="19" t="s">
        <v>52</v>
      </c>
      <c r="F9" s="16" t="s">
        <v>53</v>
      </c>
      <c r="G9" s="19" t="s">
        <v>43</v>
      </c>
      <c r="H9" s="19" t="s">
        <v>36</v>
      </c>
      <c r="I9" s="19" t="s">
        <v>37</v>
      </c>
      <c r="J9" s="17" t="s">
        <v>54</v>
      </c>
      <c r="K9" s="18">
        <v>43117</v>
      </c>
      <c r="L9" s="18">
        <v>43117</v>
      </c>
      <c r="M9" s="17" t="s">
        <v>55</v>
      </c>
      <c r="N9" s="19" t="s">
        <v>40</v>
      </c>
      <c r="O9" s="25">
        <v>1</v>
      </c>
      <c r="P9" s="25">
        <v>2018</v>
      </c>
      <c r="Q9" s="22">
        <v>31449</v>
      </c>
      <c r="R9" s="17" t="s">
        <v>30</v>
      </c>
      <c r="S9" s="22">
        <v>0</v>
      </c>
      <c r="T9" s="15" t="s">
        <v>31</v>
      </c>
      <c r="U9" s="22">
        <v>0</v>
      </c>
      <c r="V9" s="23">
        <f>SUM(Q9+S9+U9)</f>
        <v>31449</v>
      </c>
      <c r="W9" s="17"/>
    </row>
    <row r="10" spans="2:29" x14ac:dyDescent="0.2">
      <c r="B10" s="14">
        <v>43101</v>
      </c>
      <c r="C10" s="25">
        <v>151044</v>
      </c>
      <c r="D10" s="25">
        <v>11</v>
      </c>
      <c r="E10" s="19" t="s">
        <v>41</v>
      </c>
      <c r="F10" s="16" t="s">
        <v>42</v>
      </c>
      <c r="G10" s="19" t="s">
        <v>43</v>
      </c>
      <c r="H10" s="19" t="s">
        <v>36</v>
      </c>
      <c r="I10" s="19" t="s">
        <v>37</v>
      </c>
      <c r="J10" s="17" t="s">
        <v>56</v>
      </c>
      <c r="K10" s="18">
        <v>43117</v>
      </c>
      <c r="L10" s="18">
        <v>43117</v>
      </c>
      <c r="M10" s="17" t="s">
        <v>39</v>
      </c>
      <c r="N10" s="19" t="s">
        <v>40</v>
      </c>
      <c r="O10" s="25">
        <v>1</v>
      </c>
      <c r="P10" s="25">
        <v>2018</v>
      </c>
      <c r="Q10" s="22">
        <v>31449</v>
      </c>
      <c r="R10" s="17" t="s">
        <v>30</v>
      </c>
      <c r="S10" s="22">
        <v>5100</v>
      </c>
      <c r="T10" s="15" t="s">
        <v>31</v>
      </c>
      <c r="U10" s="22">
        <v>0</v>
      </c>
      <c r="V10" s="23">
        <f>SUM(Q10+S10+U10)</f>
        <v>36549</v>
      </c>
      <c r="W10" s="17"/>
    </row>
    <row r="11" spans="2:29" x14ac:dyDescent="0.2">
      <c r="B11" s="14">
        <v>43101</v>
      </c>
      <c r="C11" s="25">
        <v>151789</v>
      </c>
      <c r="D11" s="25">
        <v>34</v>
      </c>
      <c r="E11" s="19" t="s">
        <v>41</v>
      </c>
      <c r="F11" s="16" t="s">
        <v>42</v>
      </c>
      <c r="G11" s="19" t="s">
        <v>43</v>
      </c>
      <c r="H11" s="19" t="s">
        <v>36</v>
      </c>
      <c r="I11" s="19" t="s">
        <v>37</v>
      </c>
      <c r="J11" s="17" t="s">
        <v>57</v>
      </c>
      <c r="K11" s="18">
        <v>43123</v>
      </c>
      <c r="L11" s="18">
        <v>43123</v>
      </c>
      <c r="M11" s="17" t="s">
        <v>39</v>
      </c>
      <c r="N11" s="19" t="s">
        <v>40</v>
      </c>
      <c r="O11" s="25">
        <v>1</v>
      </c>
      <c r="P11" s="25">
        <v>2018</v>
      </c>
      <c r="Q11" s="22">
        <v>31449</v>
      </c>
      <c r="R11" s="17" t="s">
        <v>30</v>
      </c>
      <c r="S11" s="22">
        <v>6500</v>
      </c>
      <c r="T11" s="15" t="s">
        <v>31</v>
      </c>
      <c r="U11" s="22">
        <v>0</v>
      </c>
      <c r="V11" s="23">
        <f>SUM(Q11+S11+U11)</f>
        <v>37949</v>
      </c>
      <c r="W11" s="17"/>
    </row>
    <row r="12" spans="2:29" s="26" customFormat="1" ht="12" customHeight="1" x14ac:dyDescent="0.2">
      <c r="B12" s="14">
        <v>43101</v>
      </c>
      <c r="C12" s="25">
        <v>151807</v>
      </c>
      <c r="D12" s="25">
        <v>17</v>
      </c>
      <c r="E12" s="19" t="s">
        <v>58</v>
      </c>
      <c r="F12" s="16" t="s">
        <v>34</v>
      </c>
      <c r="G12" s="19" t="s">
        <v>59</v>
      </c>
      <c r="H12" s="19" t="s">
        <v>25</v>
      </c>
      <c r="I12" s="19" t="s">
        <v>37</v>
      </c>
      <c r="J12" s="17" t="s">
        <v>60</v>
      </c>
      <c r="K12" s="18">
        <v>43131</v>
      </c>
      <c r="L12" s="18">
        <v>43133</v>
      </c>
      <c r="M12" s="17" t="s">
        <v>39</v>
      </c>
      <c r="N12" s="19" t="s">
        <v>40</v>
      </c>
      <c r="O12" s="25">
        <v>3</v>
      </c>
      <c r="P12" s="25">
        <v>2018</v>
      </c>
      <c r="Q12" s="22">
        <v>188693</v>
      </c>
      <c r="R12" s="17" t="s">
        <v>30</v>
      </c>
      <c r="S12" s="22">
        <v>19760</v>
      </c>
      <c r="T12" s="25" t="s">
        <v>61</v>
      </c>
      <c r="U12" s="22">
        <v>171758</v>
      </c>
      <c r="V12" s="23">
        <f>SUM(Q12+S12+U12)</f>
        <v>380211</v>
      </c>
      <c r="W12" s="17"/>
      <c r="X12" s="24"/>
      <c r="Y12" s="24"/>
    </row>
    <row r="13" spans="2:29" s="26" customFormat="1" ht="12" customHeight="1" x14ac:dyDescent="0.2">
      <c r="B13" s="14">
        <v>43101</v>
      </c>
      <c r="C13" s="25">
        <v>151825</v>
      </c>
      <c r="D13" s="25">
        <v>18</v>
      </c>
      <c r="E13" s="19" t="s">
        <v>62</v>
      </c>
      <c r="F13" s="16" t="s">
        <v>34</v>
      </c>
      <c r="G13" s="19" t="s">
        <v>59</v>
      </c>
      <c r="H13" s="19" t="s">
        <v>25</v>
      </c>
      <c r="I13" s="19" t="s">
        <v>37</v>
      </c>
      <c r="J13" s="17" t="s">
        <v>63</v>
      </c>
      <c r="K13" s="18">
        <v>43131</v>
      </c>
      <c r="L13" s="18">
        <v>43133</v>
      </c>
      <c r="M13" s="17" t="s">
        <v>39</v>
      </c>
      <c r="N13" s="19" t="s">
        <v>40</v>
      </c>
      <c r="O13" s="25">
        <v>3</v>
      </c>
      <c r="P13" s="25">
        <v>2018</v>
      </c>
      <c r="Q13" s="22">
        <v>188693</v>
      </c>
      <c r="R13" s="17" t="s">
        <v>30</v>
      </c>
      <c r="S13" s="22">
        <v>24500</v>
      </c>
      <c r="T13" s="25" t="s">
        <v>64</v>
      </c>
      <c r="U13" s="22">
        <v>193358</v>
      </c>
      <c r="V13" s="23">
        <f>SUM(Q13+S13+U13)</f>
        <v>406551</v>
      </c>
      <c r="W13" s="17"/>
      <c r="X13" s="24"/>
      <c r="Y13" s="24"/>
    </row>
    <row r="14" spans="2:29" x14ac:dyDescent="0.2">
      <c r="B14" s="14">
        <v>43101</v>
      </c>
      <c r="C14" s="25">
        <v>152338</v>
      </c>
      <c r="D14" s="25">
        <v>19</v>
      </c>
      <c r="E14" s="19" t="s">
        <v>45</v>
      </c>
      <c r="F14" s="16" t="s">
        <v>34</v>
      </c>
      <c r="G14" s="19" t="s">
        <v>65</v>
      </c>
      <c r="H14" s="19" t="s">
        <v>25</v>
      </c>
      <c r="I14" s="19" t="s">
        <v>37</v>
      </c>
      <c r="J14" s="17" t="s">
        <v>66</v>
      </c>
      <c r="K14" s="18">
        <v>43131</v>
      </c>
      <c r="L14" s="18">
        <v>43133</v>
      </c>
      <c r="M14" s="17" t="s">
        <v>39</v>
      </c>
      <c r="N14" s="19" t="s">
        <v>40</v>
      </c>
      <c r="O14" s="25">
        <v>3</v>
      </c>
      <c r="P14" s="25">
        <v>2018</v>
      </c>
      <c r="Q14" s="22">
        <v>188693</v>
      </c>
      <c r="R14" s="17" t="s">
        <v>30</v>
      </c>
      <c r="S14" s="22"/>
      <c r="T14" s="25" t="s">
        <v>67</v>
      </c>
      <c r="U14" s="22">
        <v>109614</v>
      </c>
      <c r="V14" s="23">
        <f>SUM(Q14+S14+U14)</f>
        <v>298307</v>
      </c>
      <c r="W14" s="17"/>
    </row>
    <row r="15" spans="2:29" x14ac:dyDescent="0.2">
      <c r="B15" s="14">
        <v>43101</v>
      </c>
      <c r="C15" s="25">
        <v>152468</v>
      </c>
      <c r="D15" s="25">
        <v>20</v>
      </c>
      <c r="E15" s="19" t="s">
        <v>41</v>
      </c>
      <c r="F15" s="16" t="s">
        <v>42</v>
      </c>
      <c r="G15" s="19" t="s">
        <v>65</v>
      </c>
      <c r="H15" s="19" t="s">
        <v>25</v>
      </c>
      <c r="I15" s="19" t="s">
        <v>37</v>
      </c>
      <c r="J15" s="17" t="s">
        <v>68</v>
      </c>
      <c r="K15" s="18">
        <v>43131</v>
      </c>
      <c r="L15" s="18">
        <v>43133</v>
      </c>
      <c r="M15" s="17" t="s">
        <v>39</v>
      </c>
      <c r="N15" s="19" t="s">
        <v>40</v>
      </c>
      <c r="O15" s="25">
        <v>3</v>
      </c>
      <c r="P15" s="25">
        <v>2018</v>
      </c>
      <c r="Q15" s="22">
        <v>188693</v>
      </c>
      <c r="R15" s="17" t="s">
        <v>30</v>
      </c>
      <c r="S15" s="22">
        <v>20000</v>
      </c>
      <c r="T15" s="25" t="s">
        <v>67</v>
      </c>
      <c r="U15" s="22">
        <v>109614</v>
      </c>
      <c r="V15" s="23">
        <f>SUM(Q15+S15+U15)</f>
        <v>318307</v>
      </c>
      <c r="W15" s="17"/>
    </row>
    <row r="16" spans="2:29" x14ac:dyDescent="0.2">
      <c r="B16" s="14">
        <v>43101</v>
      </c>
      <c r="C16" s="25">
        <v>151262</v>
      </c>
      <c r="D16" s="25">
        <v>14</v>
      </c>
      <c r="E16" s="19" t="s">
        <v>22</v>
      </c>
      <c r="F16" s="16" t="s">
        <v>23</v>
      </c>
      <c r="G16" s="19" t="s">
        <v>43</v>
      </c>
      <c r="H16" s="19" t="s">
        <v>36</v>
      </c>
      <c r="I16" s="19" t="s">
        <v>37</v>
      </c>
      <c r="J16" s="17" t="s">
        <v>69</v>
      </c>
      <c r="K16" s="18">
        <v>43117</v>
      </c>
      <c r="L16" s="18">
        <v>43117</v>
      </c>
      <c r="M16" s="17" t="s">
        <v>28</v>
      </c>
      <c r="N16" s="19" t="s">
        <v>29</v>
      </c>
      <c r="O16" s="25">
        <v>1</v>
      </c>
      <c r="P16" s="25">
        <v>2018</v>
      </c>
      <c r="Q16" s="22">
        <v>41848</v>
      </c>
      <c r="R16" s="17" t="s">
        <v>30</v>
      </c>
      <c r="S16" s="22">
        <v>0</v>
      </c>
      <c r="T16" s="15" t="s">
        <v>31</v>
      </c>
      <c r="U16" s="22">
        <v>0</v>
      </c>
      <c r="V16" s="23">
        <f>SUM(Q16+S16+U16)</f>
        <v>41848</v>
      </c>
      <c r="W16" s="17"/>
    </row>
    <row r="17" spans="2:25" x14ac:dyDescent="0.2">
      <c r="B17" s="14">
        <v>43101</v>
      </c>
      <c r="C17" s="25">
        <v>151212</v>
      </c>
      <c r="D17" s="25">
        <v>22</v>
      </c>
      <c r="E17" s="19" t="s">
        <v>70</v>
      </c>
      <c r="F17" s="16" t="s">
        <v>71</v>
      </c>
      <c r="G17" s="19" t="s">
        <v>43</v>
      </c>
      <c r="H17" s="19" t="s">
        <v>36</v>
      </c>
      <c r="I17" s="19" t="s">
        <v>37</v>
      </c>
      <c r="J17" s="17" t="s">
        <v>72</v>
      </c>
      <c r="K17" s="18">
        <v>43117</v>
      </c>
      <c r="L17" s="18">
        <v>43117</v>
      </c>
      <c r="M17" s="17" t="s">
        <v>55</v>
      </c>
      <c r="N17" s="19" t="s">
        <v>40</v>
      </c>
      <c r="O17" s="25">
        <v>1</v>
      </c>
      <c r="P17" s="25">
        <v>2018</v>
      </c>
      <c r="Q17" s="22">
        <v>31449</v>
      </c>
      <c r="R17" s="17" t="s">
        <v>30</v>
      </c>
      <c r="S17" s="22">
        <v>0</v>
      </c>
      <c r="T17" s="15" t="s">
        <v>31</v>
      </c>
      <c r="U17" s="22">
        <v>0</v>
      </c>
      <c r="V17" s="23">
        <f>SUM(Q17+S17+U17)</f>
        <v>31449</v>
      </c>
      <c r="W17" s="17"/>
    </row>
    <row r="18" spans="2:25" x14ac:dyDescent="0.2">
      <c r="B18" s="14">
        <v>43101</v>
      </c>
      <c r="C18" s="15">
        <v>151695</v>
      </c>
      <c r="D18" s="15">
        <v>15</v>
      </c>
      <c r="E18" s="16" t="s">
        <v>73</v>
      </c>
      <c r="F18" s="16" t="s">
        <v>74</v>
      </c>
      <c r="G18" s="16" t="s">
        <v>75</v>
      </c>
      <c r="H18" s="16" t="s">
        <v>25</v>
      </c>
      <c r="I18" s="16" t="s">
        <v>26</v>
      </c>
      <c r="J18" s="17" t="s">
        <v>76</v>
      </c>
      <c r="K18" s="18">
        <v>43123</v>
      </c>
      <c r="L18" s="18">
        <v>43127</v>
      </c>
      <c r="M18" s="17" t="s">
        <v>28</v>
      </c>
      <c r="N18" s="19" t="s">
        <v>29</v>
      </c>
      <c r="O18" s="15">
        <v>5</v>
      </c>
      <c r="P18" s="15">
        <v>2018</v>
      </c>
      <c r="Q18" s="20">
        <v>675296</v>
      </c>
      <c r="R18" s="21" t="s">
        <v>30</v>
      </c>
      <c r="S18" s="22">
        <v>183867</v>
      </c>
      <c r="T18" s="15" t="s">
        <v>77</v>
      </c>
      <c r="U18" s="23">
        <v>850803</v>
      </c>
      <c r="V18" s="23">
        <f>SUM(Q18+S18+U18)</f>
        <v>1709966</v>
      </c>
      <c r="W18" s="21"/>
    </row>
    <row r="19" spans="2:25" s="26" customFormat="1" ht="12" customHeight="1" x14ac:dyDescent="0.2">
      <c r="B19" s="14">
        <v>43101</v>
      </c>
      <c r="C19" s="25">
        <v>151136</v>
      </c>
      <c r="D19" s="25">
        <v>12</v>
      </c>
      <c r="E19" s="19" t="s">
        <v>73</v>
      </c>
      <c r="F19" s="16" t="s">
        <v>74</v>
      </c>
      <c r="G19" s="19" t="s">
        <v>43</v>
      </c>
      <c r="H19" s="19" t="s">
        <v>36</v>
      </c>
      <c r="I19" s="19" t="s">
        <v>37</v>
      </c>
      <c r="J19" s="17" t="s">
        <v>78</v>
      </c>
      <c r="K19" s="18">
        <v>43117</v>
      </c>
      <c r="L19" s="18">
        <v>43117</v>
      </c>
      <c r="M19" s="17" t="s">
        <v>28</v>
      </c>
      <c r="N19" s="19" t="s">
        <v>29</v>
      </c>
      <c r="O19" s="25">
        <v>1</v>
      </c>
      <c r="P19" s="25">
        <v>2018</v>
      </c>
      <c r="Q19" s="22">
        <v>41848</v>
      </c>
      <c r="R19" s="17" t="s">
        <v>30</v>
      </c>
      <c r="S19" s="22">
        <v>0</v>
      </c>
      <c r="T19" s="15" t="s">
        <v>31</v>
      </c>
      <c r="U19" s="22">
        <v>0</v>
      </c>
      <c r="V19" s="23">
        <f>SUM(Q19+S19+U19)</f>
        <v>41848</v>
      </c>
      <c r="W19" s="17"/>
      <c r="X19" s="24"/>
      <c r="Y19" s="24"/>
    </row>
    <row r="20" spans="2:25" s="26" customFormat="1" ht="12" customHeight="1" x14ac:dyDescent="0.2">
      <c r="B20" s="14">
        <v>43132</v>
      </c>
      <c r="C20" s="15">
        <v>154152</v>
      </c>
      <c r="D20" s="15">
        <v>24</v>
      </c>
      <c r="E20" s="16" t="s">
        <v>22</v>
      </c>
      <c r="F20" s="16" t="s">
        <v>23</v>
      </c>
      <c r="G20" s="16" t="s">
        <v>79</v>
      </c>
      <c r="H20" s="16" t="s">
        <v>25</v>
      </c>
      <c r="I20" s="16" t="s">
        <v>26</v>
      </c>
      <c r="J20" s="17" t="s">
        <v>80</v>
      </c>
      <c r="K20" s="18">
        <v>43144</v>
      </c>
      <c r="L20" s="18">
        <v>43146</v>
      </c>
      <c r="M20" s="17" t="s">
        <v>28</v>
      </c>
      <c r="N20" s="19" t="s">
        <v>29</v>
      </c>
      <c r="O20" s="15">
        <v>3</v>
      </c>
      <c r="P20" s="15">
        <v>2018</v>
      </c>
      <c r="Q20" s="20">
        <v>669655</v>
      </c>
      <c r="R20" s="21" t="s">
        <v>30</v>
      </c>
      <c r="S20" s="22">
        <v>0</v>
      </c>
      <c r="T20" s="15" t="s">
        <v>31</v>
      </c>
      <c r="U20" s="23">
        <v>0</v>
      </c>
      <c r="V20" s="23">
        <f>SUM(Q20+S20+U20)</f>
        <v>669655</v>
      </c>
      <c r="W20" s="21" t="s">
        <v>81</v>
      </c>
      <c r="X20" s="24"/>
      <c r="Y20" s="24"/>
    </row>
    <row r="21" spans="2:25" s="26" customFormat="1" ht="12" customHeight="1" x14ac:dyDescent="0.2">
      <c r="B21" s="14">
        <v>43132</v>
      </c>
      <c r="C21" s="15">
        <v>154617</v>
      </c>
      <c r="D21" s="15">
        <v>25</v>
      </c>
      <c r="E21" s="16" t="s">
        <v>82</v>
      </c>
      <c r="F21" s="16" t="s">
        <v>83</v>
      </c>
      <c r="G21" s="16" t="s">
        <v>84</v>
      </c>
      <c r="H21" s="16" t="s">
        <v>25</v>
      </c>
      <c r="I21" s="16" t="s">
        <v>26</v>
      </c>
      <c r="J21" s="17" t="s">
        <v>85</v>
      </c>
      <c r="K21" s="18">
        <v>43157</v>
      </c>
      <c r="L21" s="18">
        <v>43161</v>
      </c>
      <c r="M21" s="17" t="s">
        <v>39</v>
      </c>
      <c r="N21" s="19" t="s">
        <v>40</v>
      </c>
      <c r="O21" s="15">
        <v>5</v>
      </c>
      <c r="P21" s="15">
        <v>2018</v>
      </c>
      <c r="Q21" s="20">
        <f>(583.12*594.73)</f>
        <v>346798.95760000002</v>
      </c>
      <c r="R21" s="21" t="s">
        <v>86</v>
      </c>
      <c r="S21" s="22">
        <v>9040</v>
      </c>
      <c r="T21" s="15" t="s">
        <v>87</v>
      </c>
      <c r="U21" s="23">
        <v>2749528</v>
      </c>
      <c r="V21" s="23">
        <f>SUM(Q21+S21+U21)</f>
        <v>3105366.9575999998</v>
      </c>
      <c r="W21" s="21"/>
      <c r="X21" s="24"/>
      <c r="Y21" s="24"/>
    </row>
    <row r="22" spans="2:25" x14ac:dyDescent="0.2">
      <c r="B22" s="14">
        <v>43132</v>
      </c>
      <c r="C22" s="15">
        <v>155083</v>
      </c>
      <c r="D22" s="15">
        <v>28</v>
      </c>
      <c r="E22" s="16" t="s">
        <v>88</v>
      </c>
      <c r="F22" s="16" t="s">
        <v>89</v>
      </c>
      <c r="G22" s="16" t="s">
        <v>90</v>
      </c>
      <c r="H22" s="16" t="s">
        <v>25</v>
      </c>
      <c r="I22" s="16" t="s">
        <v>26</v>
      </c>
      <c r="J22" s="17" t="s">
        <v>91</v>
      </c>
      <c r="K22" s="18">
        <v>43157</v>
      </c>
      <c r="L22" s="18">
        <v>43161</v>
      </c>
      <c r="M22" s="17" t="s">
        <v>55</v>
      </c>
      <c r="N22" s="19" t="s">
        <v>40</v>
      </c>
      <c r="O22" s="15">
        <v>5</v>
      </c>
      <c r="P22" s="15">
        <v>2018</v>
      </c>
      <c r="Q22" s="20">
        <f>(583.12*594.73)</f>
        <v>346798.95760000002</v>
      </c>
      <c r="R22" s="21" t="s">
        <v>86</v>
      </c>
      <c r="S22" s="22">
        <v>0</v>
      </c>
      <c r="T22" s="15" t="s">
        <v>87</v>
      </c>
      <c r="U22" s="23">
        <v>2749528</v>
      </c>
      <c r="V22" s="23">
        <f>SUM(Q22+S22+U22)</f>
        <v>3096326.9575999998</v>
      </c>
      <c r="W22" s="21"/>
    </row>
    <row r="23" spans="2:25" s="26" customFormat="1" ht="12" customHeight="1" x14ac:dyDescent="0.2">
      <c r="B23" s="14">
        <v>43132</v>
      </c>
      <c r="C23" s="15">
        <v>155188</v>
      </c>
      <c r="D23" s="15">
        <v>30</v>
      </c>
      <c r="E23" s="16" t="s">
        <v>92</v>
      </c>
      <c r="F23" s="16" t="s">
        <v>93</v>
      </c>
      <c r="G23" s="16" t="s">
        <v>90</v>
      </c>
      <c r="H23" s="16" t="s">
        <v>25</v>
      </c>
      <c r="I23" s="16" t="s">
        <v>26</v>
      </c>
      <c r="J23" s="17" t="s">
        <v>94</v>
      </c>
      <c r="K23" s="18">
        <v>43157</v>
      </c>
      <c r="L23" s="18">
        <v>43161</v>
      </c>
      <c r="M23" s="17" t="s">
        <v>55</v>
      </c>
      <c r="N23" s="19" t="s">
        <v>40</v>
      </c>
      <c r="O23" s="15">
        <v>5</v>
      </c>
      <c r="P23" s="15">
        <v>2018</v>
      </c>
      <c r="Q23" s="20">
        <f>(583.12*594.73)</f>
        <v>346798.95760000002</v>
      </c>
      <c r="R23" s="21" t="s">
        <v>86</v>
      </c>
      <c r="S23" s="22">
        <v>0</v>
      </c>
      <c r="T23" s="15" t="s">
        <v>87</v>
      </c>
      <c r="U23" s="23">
        <v>2749528</v>
      </c>
      <c r="V23" s="23">
        <f>SUM(Q23+S23+U23)</f>
        <v>3096326.9575999998</v>
      </c>
      <c r="W23" s="21"/>
      <c r="X23" s="24"/>
      <c r="Y23" s="24"/>
    </row>
    <row r="24" spans="2:25" x14ac:dyDescent="0.2">
      <c r="B24" s="14">
        <v>43132</v>
      </c>
      <c r="C24" s="25">
        <v>156794</v>
      </c>
      <c r="D24" s="25">
        <v>39</v>
      </c>
      <c r="E24" s="19" t="s">
        <v>95</v>
      </c>
      <c r="F24" s="16" t="s">
        <v>96</v>
      </c>
      <c r="G24" s="19" t="s">
        <v>65</v>
      </c>
      <c r="H24" s="19" t="s">
        <v>25</v>
      </c>
      <c r="I24" s="19" t="s">
        <v>37</v>
      </c>
      <c r="J24" s="17" t="s">
        <v>97</v>
      </c>
      <c r="K24" s="18">
        <v>43145</v>
      </c>
      <c r="L24" s="18">
        <v>43146</v>
      </c>
      <c r="M24" s="17" t="s">
        <v>55</v>
      </c>
      <c r="N24" s="19" t="s">
        <v>40</v>
      </c>
      <c r="O24" s="25">
        <v>2</v>
      </c>
      <c r="P24" s="25">
        <v>2018</v>
      </c>
      <c r="Q24" s="22">
        <v>78622</v>
      </c>
      <c r="R24" s="17" t="s">
        <v>30</v>
      </c>
      <c r="S24" s="22">
        <v>15000</v>
      </c>
      <c r="T24" s="25" t="s">
        <v>98</v>
      </c>
      <c r="U24" s="22">
        <v>72878</v>
      </c>
      <c r="V24" s="23">
        <f>SUM(Q24+S24+U24)</f>
        <v>166500</v>
      </c>
      <c r="W24" s="17"/>
    </row>
    <row r="25" spans="2:25" s="26" customFormat="1" ht="12" customHeight="1" x14ac:dyDescent="0.2">
      <c r="B25" s="14">
        <v>43132</v>
      </c>
      <c r="C25" s="25">
        <v>154845</v>
      </c>
      <c r="D25" s="25">
        <v>27</v>
      </c>
      <c r="E25" s="19" t="s">
        <v>58</v>
      </c>
      <c r="F25" s="16" t="s">
        <v>34</v>
      </c>
      <c r="G25" s="19" t="s">
        <v>65</v>
      </c>
      <c r="H25" s="19" t="s">
        <v>25</v>
      </c>
      <c r="I25" s="19" t="s">
        <v>37</v>
      </c>
      <c r="J25" s="17" t="s">
        <v>99</v>
      </c>
      <c r="K25" s="18">
        <v>43157</v>
      </c>
      <c r="L25" s="18">
        <v>43161</v>
      </c>
      <c r="M25" s="17" t="s">
        <v>39</v>
      </c>
      <c r="N25" s="19" t="s">
        <v>40</v>
      </c>
      <c r="O25" s="25">
        <v>5</v>
      </c>
      <c r="P25" s="25">
        <v>2018</v>
      </c>
      <c r="Q25" s="22">
        <v>345937</v>
      </c>
      <c r="R25" s="17" t="s">
        <v>30</v>
      </c>
      <c r="S25" s="22">
        <v>11350</v>
      </c>
      <c r="T25" s="25" t="s">
        <v>100</v>
      </c>
      <c r="U25" s="22">
        <v>141676</v>
      </c>
      <c r="V25" s="23">
        <f>SUM(Q25+S25+U25)</f>
        <v>498963</v>
      </c>
      <c r="W25" s="17"/>
      <c r="X25" s="24"/>
      <c r="Y25" s="24"/>
    </row>
    <row r="26" spans="2:25" s="26" customFormat="1" ht="12" customHeight="1" x14ac:dyDescent="0.2">
      <c r="B26" s="14">
        <v>43132</v>
      </c>
      <c r="C26" s="25">
        <v>155261</v>
      </c>
      <c r="D26" s="25">
        <v>29</v>
      </c>
      <c r="E26" s="19" t="s">
        <v>45</v>
      </c>
      <c r="F26" s="16" t="s">
        <v>34</v>
      </c>
      <c r="G26" s="19" t="s">
        <v>65</v>
      </c>
      <c r="H26" s="19" t="s">
        <v>25</v>
      </c>
      <c r="I26" s="19" t="s">
        <v>37</v>
      </c>
      <c r="J26" s="17" t="s">
        <v>101</v>
      </c>
      <c r="K26" s="18">
        <v>43157</v>
      </c>
      <c r="L26" s="18">
        <v>43161</v>
      </c>
      <c r="M26" s="17" t="s">
        <v>39</v>
      </c>
      <c r="N26" s="19" t="s">
        <v>40</v>
      </c>
      <c r="O26" s="25">
        <v>5</v>
      </c>
      <c r="P26" s="25">
        <v>2018</v>
      </c>
      <c r="Q26" s="22">
        <v>345937</v>
      </c>
      <c r="R26" s="17" t="s">
        <v>30</v>
      </c>
      <c r="S26" s="22">
        <v>51610</v>
      </c>
      <c r="T26" s="25" t="s">
        <v>102</v>
      </c>
      <c r="U26" s="22">
        <v>189020</v>
      </c>
      <c r="V26" s="23">
        <f>SUM(Q26+S26+U26)</f>
        <v>586567</v>
      </c>
      <c r="W26" s="17"/>
      <c r="X26" s="24"/>
      <c r="Y26" s="24"/>
    </row>
    <row r="27" spans="2:25" s="26" customFormat="1" ht="12" customHeight="1" x14ac:dyDescent="0.2">
      <c r="B27" s="14">
        <v>43132</v>
      </c>
      <c r="C27" s="15">
        <v>154789</v>
      </c>
      <c r="D27" s="15">
        <v>26</v>
      </c>
      <c r="E27" s="16" t="s">
        <v>103</v>
      </c>
      <c r="F27" s="16" t="s">
        <v>104</v>
      </c>
      <c r="G27" s="16" t="s">
        <v>84</v>
      </c>
      <c r="H27" s="16" t="s">
        <v>25</v>
      </c>
      <c r="I27" s="16" t="s">
        <v>26</v>
      </c>
      <c r="J27" s="17" t="s">
        <v>105</v>
      </c>
      <c r="K27" s="18">
        <v>43157</v>
      </c>
      <c r="L27" s="18">
        <v>43163</v>
      </c>
      <c r="M27" s="17" t="s">
        <v>28</v>
      </c>
      <c r="N27" s="19" t="s">
        <v>29</v>
      </c>
      <c r="O27" s="15">
        <v>6</v>
      </c>
      <c r="P27" s="15">
        <v>2018</v>
      </c>
      <c r="Q27" s="20">
        <v>1013047</v>
      </c>
      <c r="R27" s="21" t="s">
        <v>30</v>
      </c>
      <c r="S27" s="22">
        <v>53824</v>
      </c>
      <c r="T27" s="15" t="s">
        <v>87</v>
      </c>
      <c r="U27" s="23">
        <v>2749528</v>
      </c>
      <c r="V27" s="23">
        <f>SUM(Q27+S27+U27)</f>
        <v>3816399</v>
      </c>
      <c r="W27" s="21"/>
      <c r="X27" s="24"/>
      <c r="Y27" s="24"/>
    </row>
    <row r="28" spans="2:25" s="26" customFormat="1" ht="12" customHeight="1" x14ac:dyDescent="0.2">
      <c r="B28" s="14">
        <v>43160</v>
      </c>
      <c r="C28" s="15">
        <v>155405</v>
      </c>
      <c r="D28" s="15">
        <v>31</v>
      </c>
      <c r="E28" s="16" t="s">
        <v>106</v>
      </c>
      <c r="F28" s="16" t="s">
        <v>107</v>
      </c>
      <c r="G28" s="16" t="s">
        <v>108</v>
      </c>
      <c r="H28" s="16" t="s">
        <v>25</v>
      </c>
      <c r="I28" s="16" t="s">
        <v>26</v>
      </c>
      <c r="J28" s="17" t="s">
        <v>109</v>
      </c>
      <c r="K28" s="18">
        <v>43164</v>
      </c>
      <c r="L28" s="18">
        <v>43168</v>
      </c>
      <c r="M28" s="17" t="s">
        <v>55</v>
      </c>
      <c r="N28" s="19" t="s">
        <v>40</v>
      </c>
      <c r="O28" s="15">
        <v>5</v>
      </c>
      <c r="P28" s="15">
        <v>2018</v>
      </c>
      <c r="Q28" s="20">
        <f>(708.1*596.15)</f>
        <v>422133.815</v>
      </c>
      <c r="R28" s="21" t="s">
        <v>86</v>
      </c>
      <c r="S28" s="22">
        <v>0</v>
      </c>
      <c r="T28" s="15" t="s">
        <v>110</v>
      </c>
      <c r="U28" s="23">
        <v>1551714</v>
      </c>
      <c r="V28" s="23">
        <f>SUM(Q28+S28+U28)</f>
        <v>1973847.8149999999</v>
      </c>
      <c r="W28" s="21"/>
      <c r="X28" s="24"/>
      <c r="Y28" s="24"/>
    </row>
    <row r="29" spans="2:25" x14ac:dyDescent="0.2">
      <c r="B29" s="14">
        <v>43160</v>
      </c>
      <c r="C29" s="15">
        <v>155787</v>
      </c>
      <c r="D29" s="15">
        <v>33</v>
      </c>
      <c r="E29" s="16" t="s">
        <v>111</v>
      </c>
      <c r="F29" s="16" t="s">
        <v>112</v>
      </c>
      <c r="G29" s="16" t="s">
        <v>108</v>
      </c>
      <c r="H29" s="16" t="s">
        <v>25</v>
      </c>
      <c r="I29" s="16" t="s">
        <v>26</v>
      </c>
      <c r="J29" s="17" t="s">
        <v>113</v>
      </c>
      <c r="K29" s="18">
        <v>43164</v>
      </c>
      <c r="L29" s="18">
        <v>43140</v>
      </c>
      <c r="M29" s="17" t="s">
        <v>55</v>
      </c>
      <c r="N29" s="19" t="s">
        <v>40</v>
      </c>
      <c r="O29" s="15">
        <v>1</v>
      </c>
      <c r="P29" s="15">
        <v>2018</v>
      </c>
      <c r="Q29" s="20">
        <f>(708.1*596.15)</f>
        <v>422133.815</v>
      </c>
      <c r="R29" s="21" t="s">
        <v>86</v>
      </c>
      <c r="S29" s="22">
        <v>0</v>
      </c>
      <c r="T29" s="15" t="s">
        <v>110</v>
      </c>
      <c r="U29" s="23">
        <v>1551714</v>
      </c>
      <c r="V29" s="23">
        <f>SUM(Q29+S29+U29)</f>
        <v>1973847.8149999999</v>
      </c>
      <c r="W29" s="21"/>
    </row>
    <row r="30" spans="2:25" x14ac:dyDescent="0.2">
      <c r="B30" s="14">
        <v>43160</v>
      </c>
      <c r="C30" s="15">
        <v>155438</v>
      </c>
      <c r="D30" s="15">
        <v>36</v>
      </c>
      <c r="E30" s="16" t="s">
        <v>114</v>
      </c>
      <c r="F30" s="16" t="s">
        <v>115</v>
      </c>
      <c r="G30" s="16" t="s">
        <v>108</v>
      </c>
      <c r="H30" s="16" t="s">
        <v>25</v>
      </c>
      <c r="I30" s="16" t="s">
        <v>26</v>
      </c>
      <c r="J30" s="17" t="s">
        <v>116</v>
      </c>
      <c r="K30" s="18">
        <v>43164</v>
      </c>
      <c r="L30" s="18">
        <v>43168</v>
      </c>
      <c r="M30" s="17" t="s">
        <v>55</v>
      </c>
      <c r="N30" s="19" t="s">
        <v>40</v>
      </c>
      <c r="O30" s="15">
        <v>5</v>
      </c>
      <c r="P30" s="15">
        <v>2018</v>
      </c>
      <c r="Q30" s="20">
        <f>(708.1*596.15)</f>
        <v>422133.815</v>
      </c>
      <c r="R30" s="21" t="s">
        <v>86</v>
      </c>
      <c r="S30" s="22">
        <v>0</v>
      </c>
      <c r="T30" s="15" t="s">
        <v>110</v>
      </c>
      <c r="U30" s="23">
        <v>1551714</v>
      </c>
      <c r="V30" s="23">
        <f>SUM(Q30+S30+U30)</f>
        <v>1973847.8149999999</v>
      </c>
      <c r="W30" s="21"/>
    </row>
    <row r="31" spans="2:25" s="26" customFormat="1" ht="12" customHeight="1" x14ac:dyDescent="0.2">
      <c r="B31" s="14">
        <v>43160</v>
      </c>
      <c r="C31" s="25">
        <v>157099</v>
      </c>
      <c r="D31" s="25">
        <v>40</v>
      </c>
      <c r="E31" s="19" t="s">
        <v>48</v>
      </c>
      <c r="F31" s="16" t="s">
        <v>49</v>
      </c>
      <c r="G31" s="19" t="s">
        <v>43</v>
      </c>
      <c r="H31" s="19" t="s">
        <v>36</v>
      </c>
      <c r="I31" s="19" t="s">
        <v>37</v>
      </c>
      <c r="J31" s="17" t="s">
        <v>117</v>
      </c>
      <c r="K31" s="18">
        <v>43166</v>
      </c>
      <c r="L31" s="18">
        <v>43166</v>
      </c>
      <c r="M31" s="17" t="s">
        <v>51</v>
      </c>
      <c r="N31" s="19" t="s">
        <v>40</v>
      </c>
      <c r="O31" s="25">
        <v>1</v>
      </c>
      <c r="P31" s="25">
        <v>2018</v>
      </c>
      <c r="Q31" s="22">
        <v>22278</v>
      </c>
      <c r="R31" s="17" t="s">
        <v>30</v>
      </c>
      <c r="S31" s="22">
        <v>1867</v>
      </c>
      <c r="T31" s="15" t="s">
        <v>31</v>
      </c>
      <c r="U31" s="22">
        <v>0</v>
      </c>
      <c r="V31" s="23">
        <f>SUM(Q31+S31+U31)</f>
        <v>24145</v>
      </c>
      <c r="W31" s="17"/>
      <c r="X31" s="24"/>
      <c r="Y31" s="24"/>
    </row>
    <row r="32" spans="2:25" x14ac:dyDescent="0.2">
      <c r="B32" s="14">
        <v>43160</v>
      </c>
      <c r="C32" s="25">
        <v>157040</v>
      </c>
      <c r="D32" s="25">
        <v>41</v>
      </c>
      <c r="E32" s="19" t="s">
        <v>41</v>
      </c>
      <c r="F32" s="16" t="s">
        <v>42</v>
      </c>
      <c r="G32" s="19" t="s">
        <v>43</v>
      </c>
      <c r="H32" s="19" t="s">
        <v>36</v>
      </c>
      <c r="I32" s="19" t="s">
        <v>37</v>
      </c>
      <c r="J32" s="17" t="s">
        <v>118</v>
      </c>
      <c r="K32" s="18">
        <v>43166</v>
      </c>
      <c r="L32" s="18">
        <v>43166</v>
      </c>
      <c r="M32" s="17" t="s">
        <v>39</v>
      </c>
      <c r="N32" s="19" t="s">
        <v>40</v>
      </c>
      <c r="O32" s="25">
        <v>1</v>
      </c>
      <c r="P32" s="25">
        <v>2018</v>
      </c>
      <c r="Q32" s="22">
        <v>31448</v>
      </c>
      <c r="R32" s="17" t="s">
        <v>30</v>
      </c>
      <c r="S32" s="22">
        <v>2550</v>
      </c>
      <c r="T32" s="15" t="s">
        <v>31</v>
      </c>
      <c r="U32" s="22">
        <v>0</v>
      </c>
      <c r="V32" s="23">
        <f>SUM(Q32+S32+U32)</f>
        <v>33998</v>
      </c>
      <c r="W32" s="17"/>
    </row>
    <row r="33" spans="2:23" x14ac:dyDescent="0.2">
      <c r="B33" s="14">
        <v>43160</v>
      </c>
      <c r="C33" s="25">
        <v>157807</v>
      </c>
      <c r="D33" s="25">
        <v>54</v>
      </c>
      <c r="E33" s="19" t="s">
        <v>52</v>
      </c>
      <c r="F33" s="16" t="s">
        <v>53</v>
      </c>
      <c r="G33" s="19" t="s">
        <v>43</v>
      </c>
      <c r="H33" s="19" t="s">
        <v>36</v>
      </c>
      <c r="I33" s="19" t="s">
        <v>37</v>
      </c>
      <c r="J33" s="17" t="s">
        <v>119</v>
      </c>
      <c r="K33" s="18">
        <v>43166</v>
      </c>
      <c r="L33" s="18">
        <v>43166</v>
      </c>
      <c r="M33" s="17" t="s">
        <v>55</v>
      </c>
      <c r="N33" s="19" t="s">
        <v>40</v>
      </c>
      <c r="O33" s="25">
        <v>1</v>
      </c>
      <c r="P33" s="25">
        <v>2018</v>
      </c>
      <c r="Q33" s="22">
        <v>31448</v>
      </c>
      <c r="R33" s="17" t="s">
        <v>30</v>
      </c>
      <c r="S33" s="22">
        <v>0</v>
      </c>
      <c r="T33" s="15" t="s">
        <v>31</v>
      </c>
      <c r="U33" s="22">
        <v>0</v>
      </c>
      <c r="V33" s="23">
        <f>SUM(Q33+S33+U33)</f>
        <v>31448</v>
      </c>
      <c r="W33" s="17"/>
    </row>
    <row r="34" spans="2:23" x14ac:dyDescent="0.2">
      <c r="B34" s="14">
        <v>43160</v>
      </c>
      <c r="C34" s="25">
        <v>157239</v>
      </c>
      <c r="D34" s="25">
        <v>47</v>
      </c>
      <c r="E34" s="19" t="s">
        <v>120</v>
      </c>
      <c r="F34" s="16" t="s">
        <v>121</v>
      </c>
      <c r="G34" s="19" t="s">
        <v>43</v>
      </c>
      <c r="H34" s="19" t="s">
        <v>36</v>
      </c>
      <c r="I34" s="19" t="s">
        <v>37</v>
      </c>
      <c r="J34" s="17" t="s">
        <v>122</v>
      </c>
      <c r="K34" s="18">
        <v>43168</v>
      </c>
      <c r="L34" s="18">
        <v>43168</v>
      </c>
      <c r="M34" s="17" t="s">
        <v>55</v>
      </c>
      <c r="N34" s="19" t="s">
        <v>40</v>
      </c>
      <c r="O34" s="25">
        <v>1</v>
      </c>
      <c r="P34" s="25">
        <v>2018</v>
      </c>
      <c r="Q34" s="22">
        <v>31448</v>
      </c>
      <c r="R34" s="17" t="s">
        <v>30</v>
      </c>
      <c r="S34" s="22">
        <v>11000</v>
      </c>
      <c r="T34" s="15" t="s">
        <v>31</v>
      </c>
      <c r="U34" s="22">
        <v>0</v>
      </c>
      <c r="V34" s="23">
        <f>SUM(Q34+S34+U34)</f>
        <v>42448</v>
      </c>
      <c r="W34" s="17"/>
    </row>
    <row r="35" spans="2:23" x14ac:dyDescent="0.2">
      <c r="B35" s="14">
        <v>43160</v>
      </c>
      <c r="C35" s="25">
        <v>157742</v>
      </c>
      <c r="D35" s="25">
        <v>51</v>
      </c>
      <c r="E35" s="19" t="s">
        <v>48</v>
      </c>
      <c r="F35" s="16" t="s">
        <v>49</v>
      </c>
      <c r="G35" s="19" t="s">
        <v>43</v>
      </c>
      <c r="H35" s="19" t="s">
        <v>36</v>
      </c>
      <c r="I35" s="19" t="s">
        <v>37</v>
      </c>
      <c r="J35" s="17" t="s">
        <v>123</v>
      </c>
      <c r="K35" s="18">
        <v>43170</v>
      </c>
      <c r="L35" s="18">
        <v>43170</v>
      </c>
      <c r="M35" s="17" t="s">
        <v>51</v>
      </c>
      <c r="N35" s="19" t="s">
        <v>40</v>
      </c>
      <c r="O35" s="25">
        <v>1</v>
      </c>
      <c r="P35" s="25">
        <v>2018</v>
      </c>
      <c r="Q35" s="22">
        <v>22278</v>
      </c>
      <c r="R35" s="17" t="s">
        <v>30</v>
      </c>
      <c r="S35" s="22">
        <v>0</v>
      </c>
      <c r="T35" s="15" t="s">
        <v>31</v>
      </c>
      <c r="U35" s="22">
        <v>0</v>
      </c>
      <c r="V35" s="23">
        <f>SUM(Q35+S35+U35)</f>
        <v>22278</v>
      </c>
      <c r="W35" s="17"/>
    </row>
    <row r="36" spans="2:23" x14ac:dyDescent="0.2">
      <c r="B36" s="14">
        <v>43160</v>
      </c>
      <c r="C36" s="25">
        <v>157109</v>
      </c>
      <c r="D36" s="25">
        <v>46</v>
      </c>
      <c r="E36" s="19" t="s">
        <v>124</v>
      </c>
      <c r="F36" s="16" t="s">
        <v>34</v>
      </c>
      <c r="G36" s="19" t="s">
        <v>125</v>
      </c>
      <c r="H36" s="19" t="s">
        <v>25</v>
      </c>
      <c r="I36" s="19" t="s">
        <v>37</v>
      </c>
      <c r="J36" s="17" t="s">
        <v>126</v>
      </c>
      <c r="K36" s="18">
        <v>43171</v>
      </c>
      <c r="L36" s="18">
        <v>43175</v>
      </c>
      <c r="M36" s="17" t="s">
        <v>39</v>
      </c>
      <c r="N36" s="19" t="s">
        <v>40</v>
      </c>
      <c r="O36" s="25">
        <v>5</v>
      </c>
      <c r="P36" s="25">
        <v>2018</v>
      </c>
      <c r="Q36" s="22">
        <v>345932</v>
      </c>
      <c r="R36" s="17" t="s">
        <v>30</v>
      </c>
      <c r="S36" s="22">
        <v>12000</v>
      </c>
      <c r="T36" s="25" t="s">
        <v>127</v>
      </c>
      <c r="U36" s="22">
        <v>229358</v>
      </c>
      <c r="V36" s="23">
        <f>SUM(Q36+S36+U36)</f>
        <v>587290</v>
      </c>
      <c r="W36" s="17"/>
    </row>
    <row r="37" spans="2:23" x14ac:dyDescent="0.2">
      <c r="B37" s="14">
        <v>43160</v>
      </c>
      <c r="C37" s="25">
        <v>157087</v>
      </c>
      <c r="D37" s="25">
        <v>48</v>
      </c>
      <c r="E37" s="19" t="s">
        <v>58</v>
      </c>
      <c r="F37" s="16" t="s">
        <v>34</v>
      </c>
      <c r="G37" s="19" t="s">
        <v>125</v>
      </c>
      <c r="H37" s="19" t="s">
        <v>25</v>
      </c>
      <c r="I37" s="19" t="s">
        <v>37</v>
      </c>
      <c r="J37" s="17" t="s">
        <v>128</v>
      </c>
      <c r="K37" s="18">
        <v>43171</v>
      </c>
      <c r="L37" s="18">
        <v>43175</v>
      </c>
      <c r="M37" s="17" t="s">
        <v>39</v>
      </c>
      <c r="N37" s="19" t="s">
        <v>40</v>
      </c>
      <c r="O37" s="25">
        <v>5</v>
      </c>
      <c r="P37" s="25">
        <v>2018</v>
      </c>
      <c r="Q37" s="22">
        <v>345932</v>
      </c>
      <c r="R37" s="17" t="s">
        <v>30</v>
      </c>
      <c r="S37" s="22">
        <v>10000</v>
      </c>
      <c r="T37" s="25" t="s">
        <v>129</v>
      </c>
      <c r="U37" s="22">
        <v>281358</v>
      </c>
      <c r="V37" s="23">
        <f>SUM(Q37+S37+U37)</f>
        <v>637290</v>
      </c>
      <c r="W37" s="17"/>
    </row>
    <row r="38" spans="2:23" x14ac:dyDescent="0.2">
      <c r="B38" s="14">
        <v>43160</v>
      </c>
      <c r="C38" s="25">
        <v>158301</v>
      </c>
      <c r="D38" s="25">
        <v>96</v>
      </c>
      <c r="E38" s="19" t="s">
        <v>130</v>
      </c>
      <c r="F38" s="16" t="s">
        <v>131</v>
      </c>
      <c r="G38" s="19" t="s">
        <v>132</v>
      </c>
      <c r="H38" s="19" t="s">
        <v>25</v>
      </c>
      <c r="I38" s="19" t="s">
        <v>37</v>
      </c>
      <c r="J38" s="17" t="s">
        <v>133</v>
      </c>
      <c r="K38" s="18">
        <v>43172</v>
      </c>
      <c r="L38" s="18">
        <v>43173</v>
      </c>
      <c r="M38" s="17" t="s">
        <v>55</v>
      </c>
      <c r="N38" s="19" t="s">
        <v>40</v>
      </c>
      <c r="O38" s="25">
        <v>2</v>
      </c>
      <c r="P38" s="25">
        <v>2018</v>
      </c>
      <c r="Q38" s="22">
        <v>110069</v>
      </c>
      <c r="R38" s="17" t="s">
        <v>30</v>
      </c>
      <c r="S38" s="22">
        <v>0</v>
      </c>
      <c r="T38" s="25" t="s">
        <v>134</v>
      </c>
      <c r="U38" s="22">
        <v>74724</v>
      </c>
      <c r="V38" s="23">
        <f>SUM(Q38+S38+U38)</f>
        <v>184793</v>
      </c>
      <c r="W38" s="17"/>
    </row>
    <row r="39" spans="2:23" x14ac:dyDescent="0.2">
      <c r="B39" s="14">
        <v>43160</v>
      </c>
      <c r="C39" s="25">
        <v>156532</v>
      </c>
      <c r="D39" s="25">
        <v>37</v>
      </c>
      <c r="E39" s="19" t="s">
        <v>135</v>
      </c>
      <c r="F39" s="16" t="s">
        <v>136</v>
      </c>
      <c r="G39" s="19" t="s">
        <v>65</v>
      </c>
      <c r="H39" s="19" t="s">
        <v>25</v>
      </c>
      <c r="I39" s="19" t="s">
        <v>37</v>
      </c>
      <c r="J39" s="17" t="s">
        <v>137</v>
      </c>
      <c r="K39" s="18">
        <v>43172</v>
      </c>
      <c r="L39" s="18">
        <v>43174</v>
      </c>
      <c r="M39" s="17" t="s">
        <v>39</v>
      </c>
      <c r="N39" s="19" t="s">
        <v>40</v>
      </c>
      <c r="O39" s="25">
        <v>3</v>
      </c>
      <c r="P39" s="25">
        <v>2018</v>
      </c>
      <c r="Q39" s="22">
        <v>125795</v>
      </c>
      <c r="R39" s="17" t="s">
        <v>30</v>
      </c>
      <c r="S39" s="22">
        <v>15000</v>
      </c>
      <c r="T39" s="25" t="s">
        <v>138</v>
      </c>
      <c r="U39" s="22">
        <v>66478</v>
      </c>
      <c r="V39" s="23">
        <f>SUM(Q39+S39+U39)</f>
        <v>207273</v>
      </c>
      <c r="W39" s="17"/>
    </row>
    <row r="40" spans="2:23" x14ac:dyDescent="0.2">
      <c r="B40" s="14">
        <v>43160</v>
      </c>
      <c r="C40" s="25">
        <v>156536</v>
      </c>
      <c r="D40" s="25">
        <v>38</v>
      </c>
      <c r="E40" s="19" t="s">
        <v>139</v>
      </c>
      <c r="F40" s="16" t="s">
        <v>140</v>
      </c>
      <c r="G40" s="19" t="s">
        <v>65</v>
      </c>
      <c r="H40" s="19" t="s">
        <v>25</v>
      </c>
      <c r="I40" s="19" t="s">
        <v>37</v>
      </c>
      <c r="J40" s="17" t="s">
        <v>137</v>
      </c>
      <c r="K40" s="18">
        <v>43172</v>
      </c>
      <c r="L40" s="18">
        <v>43146</v>
      </c>
      <c r="M40" s="17" t="s">
        <v>39</v>
      </c>
      <c r="N40" s="19" t="s">
        <v>40</v>
      </c>
      <c r="O40" s="25">
        <v>1</v>
      </c>
      <c r="P40" s="25">
        <v>2018</v>
      </c>
      <c r="Q40" s="22">
        <v>157244</v>
      </c>
      <c r="R40" s="17" t="s">
        <v>30</v>
      </c>
      <c r="S40" s="22">
        <v>5450</v>
      </c>
      <c r="T40" s="25" t="s">
        <v>141</v>
      </c>
      <c r="U40" s="22">
        <v>72158</v>
      </c>
      <c r="V40" s="23">
        <f>SUM(Q40+S40+U40)</f>
        <v>234852</v>
      </c>
      <c r="W40" s="17"/>
    </row>
    <row r="41" spans="2:23" x14ac:dyDescent="0.2">
      <c r="B41" s="14">
        <v>43160</v>
      </c>
      <c r="C41" s="25">
        <v>157248</v>
      </c>
      <c r="D41" s="25">
        <v>42</v>
      </c>
      <c r="E41" s="19" t="s">
        <v>142</v>
      </c>
      <c r="F41" s="16" t="s">
        <v>143</v>
      </c>
      <c r="G41" s="19" t="s">
        <v>65</v>
      </c>
      <c r="H41" s="19" t="s">
        <v>25</v>
      </c>
      <c r="I41" s="19" t="s">
        <v>37</v>
      </c>
      <c r="J41" s="17" t="s">
        <v>144</v>
      </c>
      <c r="K41" s="18">
        <v>43173</v>
      </c>
      <c r="L41" s="18">
        <v>43174</v>
      </c>
      <c r="M41" s="17" t="s">
        <v>39</v>
      </c>
      <c r="N41" s="19" t="s">
        <v>40</v>
      </c>
      <c r="O41" s="25">
        <v>2</v>
      </c>
      <c r="P41" s="25">
        <v>2018</v>
      </c>
      <c r="Q41" s="22">
        <v>78621</v>
      </c>
      <c r="R41" s="17" t="s">
        <v>30</v>
      </c>
      <c r="S41" s="22">
        <v>18000</v>
      </c>
      <c r="T41" s="25" t="s">
        <v>98</v>
      </c>
      <c r="U41" s="22">
        <v>72878</v>
      </c>
      <c r="V41" s="23">
        <f>SUM(Q41+S41+U41)</f>
        <v>169499</v>
      </c>
      <c r="W41" s="17"/>
    </row>
    <row r="42" spans="2:23" x14ac:dyDescent="0.2">
      <c r="B42" s="14">
        <v>43160</v>
      </c>
      <c r="C42" s="25">
        <v>157086</v>
      </c>
      <c r="D42" s="25">
        <v>43</v>
      </c>
      <c r="E42" s="19" t="s">
        <v>145</v>
      </c>
      <c r="F42" s="16" t="s">
        <v>146</v>
      </c>
      <c r="G42" s="19" t="s">
        <v>65</v>
      </c>
      <c r="H42" s="19" t="s">
        <v>25</v>
      </c>
      <c r="I42" s="19" t="s">
        <v>37</v>
      </c>
      <c r="J42" s="17" t="s">
        <v>147</v>
      </c>
      <c r="K42" s="18">
        <v>43173</v>
      </c>
      <c r="L42" s="18">
        <v>43174</v>
      </c>
      <c r="M42" s="17" t="s">
        <v>39</v>
      </c>
      <c r="N42" s="19" t="s">
        <v>40</v>
      </c>
      <c r="O42" s="25">
        <v>2</v>
      </c>
      <c r="P42" s="25">
        <v>2018</v>
      </c>
      <c r="Q42" s="22">
        <v>78621</v>
      </c>
      <c r="R42" s="17" t="s">
        <v>30</v>
      </c>
      <c r="S42" s="22">
        <v>0</v>
      </c>
      <c r="T42" s="25" t="s">
        <v>98</v>
      </c>
      <c r="U42" s="22">
        <v>72878</v>
      </c>
      <c r="V42" s="23">
        <f>SUM(Q42+S42+U42)</f>
        <v>151499</v>
      </c>
      <c r="W42" s="17"/>
    </row>
    <row r="43" spans="2:23" x14ac:dyDescent="0.2">
      <c r="B43" s="14">
        <v>43160</v>
      </c>
      <c r="C43" s="25">
        <v>157497</v>
      </c>
      <c r="D43" s="25">
        <v>50</v>
      </c>
      <c r="E43" s="19" t="s">
        <v>124</v>
      </c>
      <c r="F43" s="16" t="s">
        <v>34</v>
      </c>
      <c r="G43" s="19" t="s">
        <v>59</v>
      </c>
      <c r="H43" s="19" t="s">
        <v>25</v>
      </c>
      <c r="I43" s="19" t="s">
        <v>37</v>
      </c>
      <c r="J43" s="17" t="s">
        <v>148</v>
      </c>
      <c r="K43" s="18">
        <v>43178</v>
      </c>
      <c r="L43" s="18">
        <v>43182</v>
      </c>
      <c r="M43" s="17" t="s">
        <v>39</v>
      </c>
      <c r="N43" s="19" t="s">
        <v>40</v>
      </c>
      <c r="O43" s="25">
        <v>5</v>
      </c>
      <c r="P43" s="25">
        <v>2018</v>
      </c>
      <c r="Q43" s="22">
        <v>345932</v>
      </c>
      <c r="R43" s="17" t="s">
        <v>30</v>
      </c>
      <c r="S43" s="22">
        <v>0</v>
      </c>
      <c r="T43" s="25" t="s">
        <v>61</v>
      </c>
      <c r="U43" s="22">
        <v>171558</v>
      </c>
      <c r="V43" s="23">
        <f>SUM(Q43+S43+U43)</f>
        <v>517490</v>
      </c>
      <c r="W43" s="17"/>
    </row>
    <row r="44" spans="2:23" x14ac:dyDescent="0.2">
      <c r="B44" s="14">
        <v>43160</v>
      </c>
      <c r="C44" s="25">
        <v>157972</v>
      </c>
      <c r="D44" s="25">
        <v>56</v>
      </c>
      <c r="E44" s="19" t="s">
        <v>149</v>
      </c>
      <c r="F44" s="16" t="s">
        <v>150</v>
      </c>
      <c r="G44" s="19" t="s">
        <v>151</v>
      </c>
      <c r="H44" s="19" t="s">
        <v>25</v>
      </c>
      <c r="I44" s="19" t="s">
        <v>37</v>
      </c>
      <c r="J44" s="17" t="s">
        <v>152</v>
      </c>
      <c r="K44" s="18">
        <v>43178</v>
      </c>
      <c r="L44" s="18">
        <v>43182</v>
      </c>
      <c r="M44" s="17" t="s">
        <v>39</v>
      </c>
      <c r="N44" s="19" t="s">
        <v>40</v>
      </c>
      <c r="O44" s="25">
        <v>5</v>
      </c>
      <c r="P44" s="25">
        <v>2018</v>
      </c>
      <c r="Q44" s="22">
        <v>345932</v>
      </c>
      <c r="R44" s="17" t="s">
        <v>30</v>
      </c>
      <c r="S44" s="22">
        <v>17000</v>
      </c>
      <c r="T44" s="25" t="s">
        <v>61</v>
      </c>
      <c r="U44" s="22">
        <v>171758</v>
      </c>
      <c r="V44" s="23">
        <f>SUM(Q44+S44+U44)</f>
        <v>534690</v>
      </c>
      <c r="W44" s="17"/>
    </row>
    <row r="45" spans="2:23" x14ac:dyDescent="0.2">
      <c r="B45" s="14">
        <v>43160</v>
      </c>
      <c r="C45" s="25">
        <v>158802</v>
      </c>
      <c r="D45" s="25">
        <v>59</v>
      </c>
      <c r="E45" s="19" t="s">
        <v>92</v>
      </c>
      <c r="F45" s="16" t="s">
        <v>93</v>
      </c>
      <c r="G45" s="19" t="s">
        <v>153</v>
      </c>
      <c r="H45" s="19" t="s">
        <v>25</v>
      </c>
      <c r="I45" s="19" t="s">
        <v>37</v>
      </c>
      <c r="J45" s="17" t="s">
        <v>154</v>
      </c>
      <c r="K45" s="18">
        <v>43179</v>
      </c>
      <c r="L45" s="18">
        <v>43179</v>
      </c>
      <c r="M45" s="17" t="s">
        <v>55</v>
      </c>
      <c r="N45" s="19" t="s">
        <v>40</v>
      </c>
      <c r="O45" s="25">
        <v>1</v>
      </c>
      <c r="P45" s="25">
        <v>2018</v>
      </c>
      <c r="Q45" s="22">
        <v>31448</v>
      </c>
      <c r="R45" s="17" t="s">
        <v>30</v>
      </c>
      <c r="S45" s="22">
        <v>30000</v>
      </c>
      <c r="T45" s="25" t="s">
        <v>155</v>
      </c>
      <c r="U45" s="22">
        <v>53404</v>
      </c>
      <c r="V45" s="23">
        <f>SUM(Q45+S45+U45)</f>
        <v>114852</v>
      </c>
      <c r="W45" s="17"/>
    </row>
    <row r="46" spans="2:23" x14ac:dyDescent="0.2">
      <c r="B46" s="14">
        <v>43160</v>
      </c>
      <c r="C46" s="25">
        <v>159036</v>
      </c>
      <c r="D46" s="25">
        <v>60</v>
      </c>
      <c r="E46" s="19" t="s">
        <v>41</v>
      </c>
      <c r="F46" s="16" t="s">
        <v>42</v>
      </c>
      <c r="G46" s="19" t="s">
        <v>43</v>
      </c>
      <c r="H46" s="19" t="s">
        <v>36</v>
      </c>
      <c r="I46" s="19" t="s">
        <v>37</v>
      </c>
      <c r="J46" s="17" t="s">
        <v>156</v>
      </c>
      <c r="K46" s="18">
        <v>43179</v>
      </c>
      <c r="L46" s="18">
        <v>43180</v>
      </c>
      <c r="M46" s="17" t="s">
        <v>39</v>
      </c>
      <c r="N46" s="19" t="s">
        <v>40</v>
      </c>
      <c r="O46" s="25">
        <v>2</v>
      </c>
      <c r="P46" s="25">
        <v>2018</v>
      </c>
      <c r="Q46" s="22">
        <v>62896</v>
      </c>
      <c r="R46" s="17" t="s">
        <v>30</v>
      </c>
      <c r="S46" s="22">
        <v>0</v>
      </c>
      <c r="T46" s="15" t="s">
        <v>31</v>
      </c>
      <c r="U46" s="22">
        <v>0</v>
      </c>
      <c r="V46" s="23">
        <f>SUM(Q46+S46+U46)</f>
        <v>62896</v>
      </c>
      <c r="W46" s="17"/>
    </row>
    <row r="47" spans="2:23" x14ac:dyDescent="0.2">
      <c r="B47" s="14">
        <v>43160</v>
      </c>
      <c r="C47" s="15">
        <v>160046</v>
      </c>
      <c r="D47" s="15">
        <v>67</v>
      </c>
      <c r="E47" s="16" t="s">
        <v>157</v>
      </c>
      <c r="F47" s="16" t="s">
        <v>158</v>
      </c>
      <c r="G47" s="16" t="s">
        <v>159</v>
      </c>
      <c r="H47" s="16" t="s">
        <v>25</v>
      </c>
      <c r="I47" s="16" t="s">
        <v>26</v>
      </c>
      <c r="J47" s="17" t="s">
        <v>160</v>
      </c>
      <c r="K47" s="18">
        <v>43184</v>
      </c>
      <c r="L47" s="18">
        <v>43188</v>
      </c>
      <c r="M47" s="17" t="s">
        <v>39</v>
      </c>
      <c r="N47" s="19" t="s">
        <v>40</v>
      </c>
      <c r="O47" s="15">
        <v>4</v>
      </c>
      <c r="P47" s="15">
        <v>2018</v>
      </c>
      <c r="Q47" s="20">
        <v>814975</v>
      </c>
      <c r="R47" s="21" t="s">
        <v>30</v>
      </c>
      <c r="S47" s="22">
        <f>(68*747.83)</f>
        <v>50852.44</v>
      </c>
      <c r="T47" s="15" t="s">
        <v>161</v>
      </c>
      <c r="U47" s="23">
        <v>1475494</v>
      </c>
      <c r="V47" s="23">
        <f>SUM(Q47+S47+U47)</f>
        <v>2341321.44</v>
      </c>
      <c r="W47" s="21"/>
    </row>
    <row r="48" spans="2:23" x14ac:dyDescent="0.2">
      <c r="B48" s="14">
        <v>43160</v>
      </c>
      <c r="C48" s="15">
        <v>155655</v>
      </c>
      <c r="D48" s="15">
        <v>32</v>
      </c>
      <c r="E48" s="16" t="s">
        <v>162</v>
      </c>
      <c r="F48" s="16" t="s">
        <v>104</v>
      </c>
      <c r="G48" s="16" t="s">
        <v>108</v>
      </c>
      <c r="H48" s="16" t="s">
        <v>25</v>
      </c>
      <c r="I48" s="16" t="s">
        <v>26</v>
      </c>
      <c r="J48" s="17" t="s">
        <v>163</v>
      </c>
      <c r="K48" s="18">
        <v>43164</v>
      </c>
      <c r="L48" s="18">
        <v>43168</v>
      </c>
      <c r="M48" s="17" t="s">
        <v>28</v>
      </c>
      <c r="N48" s="19" t="s">
        <v>29</v>
      </c>
      <c r="O48" s="15">
        <v>5</v>
      </c>
      <c r="P48" s="15">
        <v>2018</v>
      </c>
      <c r="Q48" s="20">
        <v>1069152</v>
      </c>
      <c r="R48" s="21" t="s">
        <v>30</v>
      </c>
      <c r="S48" s="22">
        <v>0</v>
      </c>
      <c r="T48" s="15" t="s">
        <v>110</v>
      </c>
      <c r="U48" s="23">
        <v>1551714</v>
      </c>
      <c r="V48" s="23">
        <f>SUM(Q48+S48+U48)</f>
        <v>2620866</v>
      </c>
      <c r="W48" s="21"/>
    </row>
    <row r="49" spans="2:25" x14ac:dyDescent="0.2">
      <c r="B49" s="14">
        <v>43160</v>
      </c>
      <c r="C49" s="25">
        <v>160366</v>
      </c>
      <c r="D49" s="25">
        <v>157</v>
      </c>
      <c r="E49" s="19" t="s">
        <v>70</v>
      </c>
      <c r="F49" s="16" t="s">
        <v>71</v>
      </c>
      <c r="G49" s="19" t="s">
        <v>164</v>
      </c>
      <c r="H49" s="19" t="s">
        <v>25</v>
      </c>
      <c r="I49" s="19" t="s">
        <v>37</v>
      </c>
      <c r="J49" s="17" t="s">
        <v>133</v>
      </c>
      <c r="K49" s="18">
        <v>43172</v>
      </c>
      <c r="L49" s="18">
        <v>43173</v>
      </c>
      <c r="M49" s="17" t="s">
        <v>55</v>
      </c>
      <c r="N49" s="19" t="s">
        <v>40</v>
      </c>
      <c r="O49" s="25">
        <v>2</v>
      </c>
      <c r="P49" s="25">
        <v>2018</v>
      </c>
      <c r="Q49" s="22">
        <v>110069</v>
      </c>
      <c r="R49" s="17" t="s">
        <v>30</v>
      </c>
      <c r="S49" s="22">
        <v>0</v>
      </c>
      <c r="T49" s="25" t="s">
        <v>165</v>
      </c>
      <c r="U49" s="22">
        <v>89774</v>
      </c>
      <c r="V49" s="23">
        <f>SUM(Q49+S49+U49)</f>
        <v>199843</v>
      </c>
      <c r="W49" s="17"/>
    </row>
    <row r="50" spans="2:25" x14ac:dyDescent="0.2">
      <c r="B50" s="14">
        <v>43160</v>
      </c>
      <c r="C50" s="25">
        <v>157677</v>
      </c>
      <c r="D50" s="25">
        <v>49</v>
      </c>
      <c r="E50" s="19" t="s">
        <v>73</v>
      </c>
      <c r="F50" s="16" t="s">
        <v>74</v>
      </c>
      <c r="G50" s="19" t="s">
        <v>43</v>
      </c>
      <c r="H50" s="19" t="s">
        <v>36</v>
      </c>
      <c r="I50" s="19" t="s">
        <v>37</v>
      </c>
      <c r="J50" s="17" t="s">
        <v>166</v>
      </c>
      <c r="K50" s="18">
        <v>43166</v>
      </c>
      <c r="L50" s="18">
        <v>43166</v>
      </c>
      <c r="M50" s="17" t="s">
        <v>28</v>
      </c>
      <c r="N50" s="19" t="s">
        <v>29</v>
      </c>
      <c r="O50" s="25">
        <v>1</v>
      </c>
      <c r="P50" s="25">
        <v>2018</v>
      </c>
      <c r="Q50" s="22">
        <v>41848</v>
      </c>
      <c r="R50" s="17" t="s">
        <v>30</v>
      </c>
      <c r="S50" s="22">
        <v>0</v>
      </c>
      <c r="T50" s="15" t="s">
        <v>31</v>
      </c>
      <c r="U50" s="22">
        <v>0</v>
      </c>
      <c r="V50" s="23">
        <f>SUM(Q50+S50+U50)</f>
        <v>41848</v>
      </c>
      <c r="W50" s="17"/>
    </row>
    <row r="51" spans="2:25" x14ac:dyDescent="0.2">
      <c r="B51" s="14">
        <v>43160</v>
      </c>
      <c r="C51" s="25">
        <v>156533</v>
      </c>
      <c r="D51" s="25">
        <v>35</v>
      </c>
      <c r="E51" s="19" t="s">
        <v>73</v>
      </c>
      <c r="F51" s="16" t="s">
        <v>74</v>
      </c>
      <c r="G51" s="19" t="s">
        <v>43</v>
      </c>
      <c r="H51" s="19" t="s">
        <v>36</v>
      </c>
      <c r="I51" s="19" t="s">
        <v>37</v>
      </c>
      <c r="J51" s="17" t="s">
        <v>167</v>
      </c>
      <c r="K51" s="18">
        <v>43170</v>
      </c>
      <c r="L51" s="18">
        <v>43170</v>
      </c>
      <c r="M51" s="17" t="s">
        <v>28</v>
      </c>
      <c r="N51" s="19" t="s">
        <v>29</v>
      </c>
      <c r="O51" s="25">
        <v>1</v>
      </c>
      <c r="P51" s="25">
        <v>2018</v>
      </c>
      <c r="Q51" s="22">
        <v>41848</v>
      </c>
      <c r="R51" s="17" t="s">
        <v>30</v>
      </c>
      <c r="S51" s="22">
        <v>0</v>
      </c>
      <c r="T51" s="15" t="s">
        <v>31</v>
      </c>
      <c r="U51" s="22">
        <v>0</v>
      </c>
      <c r="V51" s="23">
        <f>SUM(Q51+S51+U51)</f>
        <v>41848</v>
      </c>
      <c r="W51" s="17"/>
    </row>
    <row r="52" spans="2:25" x14ac:dyDescent="0.2">
      <c r="B52" s="14">
        <v>43160</v>
      </c>
      <c r="C52" s="25">
        <v>158098</v>
      </c>
      <c r="D52" s="25">
        <v>53</v>
      </c>
      <c r="E52" s="19" t="s">
        <v>73</v>
      </c>
      <c r="F52" s="16" t="s">
        <v>74</v>
      </c>
      <c r="G52" s="19" t="s">
        <v>65</v>
      </c>
      <c r="H52" s="19" t="s">
        <v>25</v>
      </c>
      <c r="I52" s="19" t="s">
        <v>37</v>
      </c>
      <c r="J52" s="17" t="s">
        <v>168</v>
      </c>
      <c r="K52" s="18">
        <v>43172</v>
      </c>
      <c r="L52" s="18">
        <v>43173</v>
      </c>
      <c r="M52" s="17" t="s">
        <v>28</v>
      </c>
      <c r="N52" s="19" t="s">
        <v>29</v>
      </c>
      <c r="O52" s="25">
        <v>2</v>
      </c>
      <c r="P52" s="25">
        <v>2018</v>
      </c>
      <c r="Q52" s="22">
        <v>146468</v>
      </c>
      <c r="R52" s="17" t="s">
        <v>30</v>
      </c>
      <c r="S52" s="22">
        <v>0</v>
      </c>
      <c r="T52" s="25" t="s">
        <v>134</v>
      </c>
      <c r="U52" s="22">
        <v>74724</v>
      </c>
      <c r="V52" s="23">
        <f>SUM(Q52+S52+U52)</f>
        <v>221192</v>
      </c>
      <c r="W52" s="17"/>
    </row>
    <row r="53" spans="2:25" x14ac:dyDescent="0.2">
      <c r="B53" s="14">
        <v>43191</v>
      </c>
      <c r="C53" s="25">
        <v>160183</v>
      </c>
      <c r="D53" s="25">
        <v>65</v>
      </c>
      <c r="E53" s="19" t="s">
        <v>169</v>
      </c>
      <c r="F53" s="16" t="s">
        <v>170</v>
      </c>
      <c r="G53" s="19" t="s">
        <v>171</v>
      </c>
      <c r="H53" s="19" t="s">
        <v>25</v>
      </c>
      <c r="I53" s="19" t="s">
        <v>37</v>
      </c>
      <c r="J53" s="17" t="s">
        <v>172</v>
      </c>
      <c r="K53" s="18">
        <v>43194</v>
      </c>
      <c r="L53" s="18">
        <v>43195</v>
      </c>
      <c r="M53" s="17" t="s">
        <v>55</v>
      </c>
      <c r="N53" s="19" t="s">
        <v>40</v>
      </c>
      <c r="O53" s="25">
        <v>2</v>
      </c>
      <c r="P53" s="25">
        <v>2018</v>
      </c>
      <c r="Q53" s="22">
        <v>78621</v>
      </c>
      <c r="R53" s="17" t="s">
        <v>30</v>
      </c>
      <c r="S53" s="22">
        <v>0</v>
      </c>
      <c r="T53" s="25" t="s">
        <v>173</v>
      </c>
      <c r="U53" s="22">
        <v>89794</v>
      </c>
      <c r="V53" s="23">
        <f>SUM(Q53+S53+U53)</f>
        <v>168415</v>
      </c>
      <c r="W53" s="17"/>
    </row>
    <row r="54" spans="2:25" x14ac:dyDescent="0.2">
      <c r="B54" s="14">
        <v>43191</v>
      </c>
      <c r="C54" s="25">
        <v>160007</v>
      </c>
      <c r="D54" s="25">
        <v>69</v>
      </c>
      <c r="E54" s="19" t="s">
        <v>174</v>
      </c>
      <c r="F54" s="16" t="s">
        <v>175</v>
      </c>
      <c r="G54" s="19" t="s">
        <v>171</v>
      </c>
      <c r="H54" s="19" t="s">
        <v>25</v>
      </c>
      <c r="I54" s="19" t="s">
        <v>37</v>
      </c>
      <c r="J54" s="17" t="s">
        <v>176</v>
      </c>
      <c r="K54" s="18">
        <v>43195</v>
      </c>
      <c r="L54" s="18">
        <v>43195</v>
      </c>
      <c r="M54" s="17" t="s">
        <v>177</v>
      </c>
      <c r="N54" s="19" t="s">
        <v>40</v>
      </c>
      <c r="O54" s="25">
        <v>1</v>
      </c>
      <c r="P54" s="25">
        <v>2018</v>
      </c>
      <c r="Q54" s="22">
        <v>31448</v>
      </c>
      <c r="R54" s="17" t="s">
        <v>30</v>
      </c>
      <c r="S54" s="22">
        <v>26470</v>
      </c>
      <c r="T54" s="25" t="s">
        <v>178</v>
      </c>
      <c r="U54" s="22">
        <v>673374</v>
      </c>
      <c r="V54" s="23">
        <f>SUM(Q54+S54+U54)</f>
        <v>731292</v>
      </c>
      <c r="W54" s="17"/>
    </row>
    <row r="55" spans="2:25" x14ac:dyDescent="0.2">
      <c r="B55" s="14">
        <v>43191</v>
      </c>
      <c r="C55" s="25">
        <v>162058</v>
      </c>
      <c r="D55" s="25">
        <v>86</v>
      </c>
      <c r="E55" s="19" t="s">
        <v>174</v>
      </c>
      <c r="F55" s="16" t="s">
        <v>175</v>
      </c>
      <c r="G55" s="19" t="s">
        <v>179</v>
      </c>
      <c r="H55" s="19" t="s">
        <v>36</v>
      </c>
      <c r="I55" s="19" t="s">
        <v>37</v>
      </c>
      <c r="J55" s="17" t="s">
        <v>180</v>
      </c>
      <c r="K55" s="18">
        <v>43201</v>
      </c>
      <c r="L55" s="18">
        <v>43201</v>
      </c>
      <c r="M55" s="17" t="s">
        <v>177</v>
      </c>
      <c r="N55" s="19" t="s">
        <v>40</v>
      </c>
      <c r="O55" s="25">
        <v>1</v>
      </c>
      <c r="P55" s="25">
        <v>2018</v>
      </c>
      <c r="Q55" s="22">
        <v>31448</v>
      </c>
      <c r="R55" s="17" t="s">
        <v>30</v>
      </c>
      <c r="S55" s="22">
        <v>0</v>
      </c>
      <c r="T55" s="15" t="s">
        <v>31</v>
      </c>
      <c r="U55" s="22">
        <v>0</v>
      </c>
      <c r="V55" s="23">
        <f>SUM(Q55+S55+U55)</f>
        <v>31448</v>
      </c>
      <c r="W55" s="17"/>
    </row>
    <row r="56" spans="2:25" s="26" customFormat="1" ht="12" customHeight="1" x14ac:dyDescent="0.2">
      <c r="B56" s="14">
        <v>43191</v>
      </c>
      <c r="C56" s="25">
        <v>161524</v>
      </c>
      <c r="D56" s="25">
        <v>82</v>
      </c>
      <c r="E56" s="19" t="s">
        <v>52</v>
      </c>
      <c r="F56" s="16" t="s">
        <v>53</v>
      </c>
      <c r="G56" s="19" t="s">
        <v>43</v>
      </c>
      <c r="H56" s="19" t="s">
        <v>36</v>
      </c>
      <c r="I56" s="19" t="s">
        <v>37</v>
      </c>
      <c r="J56" s="17" t="s">
        <v>181</v>
      </c>
      <c r="K56" s="18">
        <v>43193</v>
      </c>
      <c r="L56" s="18">
        <v>43193</v>
      </c>
      <c r="M56" s="17" t="s">
        <v>55</v>
      </c>
      <c r="N56" s="19" t="s">
        <v>40</v>
      </c>
      <c r="O56" s="25">
        <v>1</v>
      </c>
      <c r="P56" s="25">
        <v>2018</v>
      </c>
      <c r="Q56" s="22">
        <v>31448</v>
      </c>
      <c r="R56" s="17" t="s">
        <v>30</v>
      </c>
      <c r="S56" s="22">
        <v>5700</v>
      </c>
      <c r="T56" s="15" t="s">
        <v>31</v>
      </c>
      <c r="U56" s="22">
        <v>0</v>
      </c>
      <c r="V56" s="23">
        <f>SUM(Q56+S56+U56)</f>
        <v>37148</v>
      </c>
      <c r="W56" s="17"/>
      <c r="X56" s="24"/>
      <c r="Y56" s="24"/>
    </row>
    <row r="57" spans="2:25" x14ac:dyDescent="0.2">
      <c r="B57" s="14">
        <v>43191</v>
      </c>
      <c r="C57" s="25">
        <v>157785</v>
      </c>
      <c r="D57" s="25">
        <v>52</v>
      </c>
      <c r="E57" s="19" t="s">
        <v>62</v>
      </c>
      <c r="F57" s="16" t="s">
        <v>34</v>
      </c>
      <c r="G57" s="19" t="s">
        <v>59</v>
      </c>
      <c r="H57" s="19" t="s">
        <v>25</v>
      </c>
      <c r="I57" s="19" t="s">
        <v>37</v>
      </c>
      <c r="J57" s="17" t="s">
        <v>182</v>
      </c>
      <c r="K57" s="18">
        <v>43193</v>
      </c>
      <c r="L57" s="18">
        <v>43196</v>
      </c>
      <c r="M57" s="17" t="s">
        <v>39</v>
      </c>
      <c r="N57" s="19" t="s">
        <v>40</v>
      </c>
      <c r="O57" s="25">
        <v>4</v>
      </c>
      <c r="P57" s="25">
        <v>2018</v>
      </c>
      <c r="Q57" s="22">
        <v>267311</v>
      </c>
      <c r="R57" s="17" t="s">
        <v>30</v>
      </c>
      <c r="S57" s="22">
        <v>23000</v>
      </c>
      <c r="T57" s="25" t="s">
        <v>183</v>
      </c>
      <c r="U57" s="22">
        <v>99758</v>
      </c>
      <c r="V57" s="23">
        <f>SUM(Q57+S57+U57)</f>
        <v>390069</v>
      </c>
      <c r="W57" s="17"/>
    </row>
    <row r="58" spans="2:25" x14ac:dyDescent="0.2">
      <c r="B58" s="14">
        <v>43191</v>
      </c>
      <c r="C58" s="25">
        <v>157786</v>
      </c>
      <c r="D58" s="25">
        <v>58</v>
      </c>
      <c r="E58" s="19" t="s">
        <v>58</v>
      </c>
      <c r="F58" s="16" t="s">
        <v>34</v>
      </c>
      <c r="G58" s="19" t="s">
        <v>59</v>
      </c>
      <c r="H58" s="19" t="s">
        <v>25</v>
      </c>
      <c r="I58" s="19" t="s">
        <v>37</v>
      </c>
      <c r="J58" s="17" t="s">
        <v>184</v>
      </c>
      <c r="K58" s="18">
        <v>43193</v>
      </c>
      <c r="L58" s="18">
        <v>43196</v>
      </c>
      <c r="M58" s="17" t="s">
        <v>39</v>
      </c>
      <c r="N58" s="19" t="s">
        <v>40</v>
      </c>
      <c r="O58" s="25">
        <v>4</v>
      </c>
      <c r="P58" s="25">
        <v>2018</v>
      </c>
      <c r="Q58" s="22">
        <v>267311</v>
      </c>
      <c r="R58" s="17" t="s">
        <v>30</v>
      </c>
      <c r="S58" s="22">
        <v>26800</v>
      </c>
      <c r="T58" s="25" t="s">
        <v>183</v>
      </c>
      <c r="U58" s="22">
        <v>99758</v>
      </c>
      <c r="V58" s="23">
        <f>SUM(Q58+S58+U58)</f>
        <v>393869</v>
      </c>
      <c r="W58" s="17"/>
    </row>
    <row r="59" spans="2:25" x14ac:dyDescent="0.2">
      <c r="B59" s="14">
        <v>43191</v>
      </c>
      <c r="C59" s="25">
        <v>160851</v>
      </c>
      <c r="D59" s="25">
        <v>70</v>
      </c>
      <c r="E59" s="19" t="s">
        <v>185</v>
      </c>
      <c r="F59" s="16" t="s">
        <v>186</v>
      </c>
      <c r="G59" s="19" t="s">
        <v>179</v>
      </c>
      <c r="H59" s="19" t="s">
        <v>36</v>
      </c>
      <c r="I59" s="19" t="s">
        <v>37</v>
      </c>
      <c r="J59" s="17" t="s">
        <v>187</v>
      </c>
      <c r="K59" s="18">
        <v>43194</v>
      </c>
      <c r="L59" s="18">
        <v>43194</v>
      </c>
      <c r="M59" s="17" t="s">
        <v>55</v>
      </c>
      <c r="N59" s="19" t="s">
        <v>40</v>
      </c>
      <c r="O59" s="25">
        <v>1</v>
      </c>
      <c r="P59" s="25">
        <v>2018</v>
      </c>
      <c r="Q59" s="22">
        <v>31448</v>
      </c>
      <c r="R59" s="17" t="s">
        <v>30</v>
      </c>
      <c r="S59" s="22">
        <v>6000</v>
      </c>
      <c r="T59" s="15" t="s">
        <v>31</v>
      </c>
      <c r="U59" s="22">
        <v>0</v>
      </c>
      <c r="V59" s="23">
        <f>SUM(Q59+S59+U59)</f>
        <v>37448</v>
      </c>
      <c r="W59" s="17"/>
    </row>
    <row r="60" spans="2:25" x14ac:dyDescent="0.2">
      <c r="B60" s="14">
        <v>43191</v>
      </c>
      <c r="C60" s="25">
        <v>159962</v>
      </c>
      <c r="D60" s="25">
        <v>63</v>
      </c>
      <c r="E60" s="19" t="s">
        <v>135</v>
      </c>
      <c r="F60" s="16" t="s">
        <v>136</v>
      </c>
      <c r="G60" s="19" t="s">
        <v>171</v>
      </c>
      <c r="H60" s="19" t="s">
        <v>25</v>
      </c>
      <c r="I60" s="19" t="s">
        <v>37</v>
      </c>
      <c r="J60" s="17" t="s">
        <v>188</v>
      </c>
      <c r="K60" s="18">
        <v>43194</v>
      </c>
      <c r="L60" s="18">
        <v>43195</v>
      </c>
      <c r="M60" s="17" t="s">
        <v>39</v>
      </c>
      <c r="N60" s="19" t="s">
        <v>40</v>
      </c>
      <c r="O60" s="25">
        <v>2</v>
      </c>
      <c r="P60" s="25">
        <v>2018</v>
      </c>
      <c r="Q60" s="22">
        <v>110069</v>
      </c>
      <c r="R60" s="17" t="s">
        <v>30</v>
      </c>
      <c r="S60" s="22">
        <v>8000</v>
      </c>
      <c r="T60" s="25" t="s">
        <v>189</v>
      </c>
      <c r="U60" s="22">
        <v>175128</v>
      </c>
      <c r="V60" s="23">
        <f>SUM(Q60+S60+U60)</f>
        <v>293197</v>
      </c>
      <c r="W60" s="17"/>
    </row>
    <row r="61" spans="2:25" x14ac:dyDescent="0.2">
      <c r="B61" s="14">
        <v>43191</v>
      </c>
      <c r="C61" s="25">
        <v>160022</v>
      </c>
      <c r="D61" s="25">
        <v>66</v>
      </c>
      <c r="E61" s="19" t="s">
        <v>139</v>
      </c>
      <c r="F61" s="16" t="s">
        <v>140</v>
      </c>
      <c r="G61" s="19" t="s">
        <v>171</v>
      </c>
      <c r="H61" s="19" t="s">
        <v>25</v>
      </c>
      <c r="I61" s="19" t="s">
        <v>37</v>
      </c>
      <c r="J61" s="17" t="s">
        <v>190</v>
      </c>
      <c r="K61" s="18">
        <v>43194</v>
      </c>
      <c r="L61" s="18">
        <v>43195</v>
      </c>
      <c r="M61" s="17" t="s">
        <v>39</v>
      </c>
      <c r="N61" s="19" t="s">
        <v>40</v>
      </c>
      <c r="O61" s="25">
        <v>2</v>
      </c>
      <c r="P61" s="25">
        <v>2018</v>
      </c>
      <c r="Q61" s="22">
        <v>110069</v>
      </c>
      <c r="R61" s="17" t="s">
        <v>30</v>
      </c>
      <c r="S61" s="22">
        <v>7200</v>
      </c>
      <c r="T61" s="25" t="s">
        <v>173</v>
      </c>
      <c r="U61" s="22">
        <v>89794</v>
      </c>
      <c r="V61" s="23">
        <f>SUM(Q61+S61+U61)</f>
        <v>207063</v>
      </c>
      <c r="W61" s="17"/>
    </row>
    <row r="62" spans="2:25" x14ac:dyDescent="0.2">
      <c r="B62" s="14">
        <v>43191</v>
      </c>
      <c r="C62" s="25">
        <v>161661</v>
      </c>
      <c r="D62" s="25">
        <v>80</v>
      </c>
      <c r="E62" s="19" t="s">
        <v>191</v>
      </c>
      <c r="F62" s="16" t="s">
        <v>192</v>
      </c>
      <c r="G62" s="19" t="s">
        <v>171</v>
      </c>
      <c r="H62" s="19" t="s">
        <v>25</v>
      </c>
      <c r="I62" s="19" t="s">
        <v>37</v>
      </c>
      <c r="J62" s="17" t="s">
        <v>193</v>
      </c>
      <c r="K62" s="18">
        <v>43194</v>
      </c>
      <c r="L62" s="18">
        <v>43195</v>
      </c>
      <c r="M62" s="17" t="s">
        <v>55</v>
      </c>
      <c r="N62" s="19" t="s">
        <v>40</v>
      </c>
      <c r="O62" s="25">
        <v>2</v>
      </c>
      <c r="P62" s="25">
        <v>2018</v>
      </c>
      <c r="Q62" s="22">
        <v>110069</v>
      </c>
      <c r="R62" s="17" t="s">
        <v>30</v>
      </c>
      <c r="S62" s="22">
        <v>0</v>
      </c>
      <c r="T62" s="25" t="s">
        <v>173</v>
      </c>
      <c r="U62" s="22">
        <v>89794</v>
      </c>
      <c r="V62" s="23">
        <f>SUM(Q62+S62+U62)</f>
        <v>199863</v>
      </c>
      <c r="W62" s="17"/>
    </row>
    <row r="63" spans="2:25" x14ac:dyDescent="0.2">
      <c r="B63" s="14">
        <v>43191</v>
      </c>
      <c r="C63" s="25">
        <v>160462</v>
      </c>
      <c r="D63" s="25">
        <v>94</v>
      </c>
      <c r="E63" s="19" t="s">
        <v>130</v>
      </c>
      <c r="F63" s="16" t="s">
        <v>131</v>
      </c>
      <c r="G63" s="19" t="s">
        <v>171</v>
      </c>
      <c r="H63" s="19" t="s">
        <v>25</v>
      </c>
      <c r="I63" s="19" t="s">
        <v>37</v>
      </c>
      <c r="J63" s="17" t="s">
        <v>133</v>
      </c>
      <c r="K63" s="18">
        <v>43194</v>
      </c>
      <c r="L63" s="18">
        <v>43195</v>
      </c>
      <c r="M63" s="17" t="s">
        <v>55</v>
      </c>
      <c r="N63" s="19" t="s">
        <v>40</v>
      </c>
      <c r="O63" s="25">
        <v>2</v>
      </c>
      <c r="P63" s="25">
        <v>2018</v>
      </c>
      <c r="Q63" s="22">
        <v>110069</v>
      </c>
      <c r="R63" s="17" t="s">
        <v>30</v>
      </c>
      <c r="S63" s="22">
        <v>0</v>
      </c>
      <c r="T63" s="25" t="s">
        <v>194</v>
      </c>
      <c r="U63" s="22">
        <v>89774</v>
      </c>
      <c r="V63" s="23">
        <f>SUM(Q63+S63+U63)</f>
        <v>199843</v>
      </c>
      <c r="W63" s="17"/>
    </row>
    <row r="64" spans="2:25" x14ac:dyDescent="0.2">
      <c r="B64" s="14">
        <v>43191</v>
      </c>
      <c r="C64" s="15">
        <v>162542</v>
      </c>
      <c r="D64" s="15">
        <v>93</v>
      </c>
      <c r="E64" s="16" t="s">
        <v>103</v>
      </c>
      <c r="F64" s="16" t="s">
        <v>104</v>
      </c>
      <c r="G64" s="16" t="s">
        <v>195</v>
      </c>
      <c r="H64" s="16" t="s">
        <v>25</v>
      </c>
      <c r="I64" s="16" t="s">
        <v>26</v>
      </c>
      <c r="J64" s="17" t="s">
        <v>196</v>
      </c>
      <c r="K64" s="18">
        <v>43202</v>
      </c>
      <c r="L64" s="18">
        <v>43206</v>
      </c>
      <c r="M64" s="17" t="s">
        <v>28</v>
      </c>
      <c r="N64" s="19" t="s">
        <v>29</v>
      </c>
      <c r="O64" s="15">
        <v>3</v>
      </c>
      <c r="P64" s="15">
        <v>2018</v>
      </c>
      <c r="Q64" s="20">
        <v>1018712</v>
      </c>
      <c r="R64" s="21" t="s">
        <v>30</v>
      </c>
      <c r="S64" s="22">
        <v>0</v>
      </c>
      <c r="T64" s="15" t="s">
        <v>197</v>
      </c>
      <c r="U64" s="23">
        <v>864883</v>
      </c>
      <c r="V64" s="23">
        <f>SUM(Q64+S64+U64)</f>
        <v>1883595</v>
      </c>
      <c r="W64" s="21"/>
    </row>
    <row r="65" spans="2:25" x14ac:dyDescent="0.2">
      <c r="B65" s="14">
        <v>43191</v>
      </c>
      <c r="C65" s="25">
        <v>161247</v>
      </c>
      <c r="D65" s="25">
        <v>77</v>
      </c>
      <c r="E65" s="19" t="s">
        <v>198</v>
      </c>
      <c r="F65" s="16" t="s">
        <v>146</v>
      </c>
      <c r="G65" s="19" t="s">
        <v>171</v>
      </c>
      <c r="H65" s="19" t="s">
        <v>25</v>
      </c>
      <c r="I65" s="19" t="s">
        <v>37</v>
      </c>
      <c r="J65" s="17" t="s">
        <v>199</v>
      </c>
      <c r="K65" s="18">
        <v>43195</v>
      </c>
      <c r="L65" s="18">
        <v>43196</v>
      </c>
      <c r="M65" s="17" t="s">
        <v>39</v>
      </c>
      <c r="N65" s="19" t="s">
        <v>40</v>
      </c>
      <c r="O65" s="25">
        <v>2</v>
      </c>
      <c r="P65" s="25">
        <v>2018</v>
      </c>
      <c r="Q65" s="22">
        <v>31448</v>
      </c>
      <c r="R65" s="17" t="s">
        <v>30</v>
      </c>
      <c r="S65" s="22">
        <v>7000</v>
      </c>
      <c r="T65" s="25" t="s">
        <v>178</v>
      </c>
      <c r="U65" s="22">
        <v>673374</v>
      </c>
      <c r="V65" s="23">
        <f>SUM(Q65+S65+U65)</f>
        <v>711822</v>
      </c>
      <c r="W65" s="17"/>
    </row>
    <row r="66" spans="2:25" x14ac:dyDescent="0.2">
      <c r="B66" s="14">
        <v>43191</v>
      </c>
      <c r="C66" s="25">
        <v>161254</v>
      </c>
      <c r="D66" s="25">
        <v>78</v>
      </c>
      <c r="E66" s="19" t="s">
        <v>200</v>
      </c>
      <c r="F66" s="16" t="s">
        <v>146</v>
      </c>
      <c r="G66" s="19" t="s">
        <v>171</v>
      </c>
      <c r="H66" s="19" t="s">
        <v>25</v>
      </c>
      <c r="I66" s="19" t="s">
        <v>37</v>
      </c>
      <c r="J66" s="17" t="s">
        <v>201</v>
      </c>
      <c r="K66" s="18">
        <v>43195</v>
      </c>
      <c r="L66" s="18">
        <v>43196</v>
      </c>
      <c r="M66" s="17" t="s">
        <v>39</v>
      </c>
      <c r="N66" s="19" t="s">
        <v>40</v>
      </c>
      <c r="O66" s="25">
        <v>2</v>
      </c>
      <c r="P66" s="25">
        <v>2018</v>
      </c>
      <c r="Q66" s="22">
        <v>31448</v>
      </c>
      <c r="R66" s="17" t="s">
        <v>30</v>
      </c>
      <c r="S66" s="22">
        <v>0</v>
      </c>
      <c r="T66" s="25" t="s">
        <v>178</v>
      </c>
      <c r="U66" s="22">
        <v>673374</v>
      </c>
      <c r="V66" s="23">
        <f>SUM(Q66+S66+U66)</f>
        <v>704822</v>
      </c>
      <c r="W66" s="17"/>
    </row>
    <row r="67" spans="2:25" x14ac:dyDescent="0.2">
      <c r="B67" s="14">
        <v>43191</v>
      </c>
      <c r="C67" s="25">
        <v>160191</v>
      </c>
      <c r="D67" s="25">
        <v>68</v>
      </c>
      <c r="E67" s="19" t="s">
        <v>149</v>
      </c>
      <c r="F67" s="16" t="s">
        <v>150</v>
      </c>
      <c r="G67" s="19" t="s">
        <v>202</v>
      </c>
      <c r="H67" s="19" t="s">
        <v>25</v>
      </c>
      <c r="I67" s="19" t="s">
        <v>37</v>
      </c>
      <c r="J67" s="17" t="s">
        <v>203</v>
      </c>
      <c r="K67" s="18">
        <v>43199</v>
      </c>
      <c r="L67" s="18">
        <v>43203</v>
      </c>
      <c r="M67" s="17" t="s">
        <v>39</v>
      </c>
      <c r="N67" s="19" t="s">
        <v>40</v>
      </c>
      <c r="O67" s="25">
        <v>5</v>
      </c>
      <c r="P67" s="25">
        <v>2018</v>
      </c>
      <c r="Q67" s="22">
        <v>345932</v>
      </c>
      <c r="R67" s="17" t="s">
        <v>30</v>
      </c>
      <c r="S67" s="22">
        <v>40870</v>
      </c>
      <c r="T67" s="25" t="s">
        <v>204</v>
      </c>
      <c r="U67" s="22">
        <v>170856</v>
      </c>
      <c r="V67" s="23">
        <f>SUM(Q67+S67+U67)</f>
        <v>557658</v>
      </c>
      <c r="W67" s="17"/>
    </row>
    <row r="68" spans="2:25" x14ac:dyDescent="0.2">
      <c r="B68" s="14">
        <v>43191</v>
      </c>
      <c r="C68" s="25">
        <v>160596</v>
      </c>
      <c r="D68" s="25">
        <v>71</v>
      </c>
      <c r="E68" s="19" t="s">
        <v>124</v>
      </c>
      <c r="F68" s="16" t="s">
        <v>34</v>
      </c>
      <c r="G68" s="19" t="s">
        <v>202</v>
      </c>
      <c r="H68" s="19" t="s">
        <v>25</v>
      </c>
      <c r="I68" s="19" t="s">
        <v>37</v>
      </c>
      <c r="J68" s="17" t="s">
        <v>203</v>
      </c>
      <c r="K68" s="18">
        <v>43199</v>
      </c>
      <c r="L68" s="18">
        <v>43203</v>
      </c>
      <c r="M68" s="17" t="s">
        <v>39</v>
      </c>
      <c r="N68" s="19" t="s">
        <v>40</v>
      </c>
      <c r="O68" s="25">
        <v>5</v>
      </c>
      <c r="P68" s="25">
        <v>2018</v>
      </c>
      <c r="Q68" s="22">
        <v>345932</v>
      </c>
      <c r="R68" s="17" t="s">
        <v>30</v>
      </c>
      <c r="S68" s="22">
        <v>33500</v>
      </c>
      <c r="T68" s="25" t="s">
        <v>204</v>
      </c>
      <c r="U68" s="22">
        <v>170856</v>
      </c>
      <c r="V68" s="23">
        <f>SUM(Q68+S68+U68)</f>
        <v>550288</v>
      </c>
      <c r="W68" s="17"/>
    </row>
    <row r="69" spans="2:25" x14ac:dyDescent="0.2">
      <c r="B69" s="14">
        <v>43191</v>
      </c>
      <c r="C69" s="25">
        <v>161174</v>
      </c>
      <c r="D69" s="25">
        <v>76</v>
      </c>
      <c r="E69" s="19" t="s">
        <v>58</v>
      </c>
      <c r="F69" s="16" t="s">
        <v>34</v>
      </c>
      <c r="G69" s="19" t="s">
        <v>65</v>
      </c>
      <c r="H69" s="19" t="s">
        <v>25</v>
      </c>
      <c r="I69" s="19" t="s">
        <v>37</v>
      </c>
      <c r="J69" s="17" t="s">
        <v>205</v>
      </c>
      <c r="K69" s="18">
        <v>43200</v>
      </c>
      <c r="L69" s="18">
        <v>43200</v>
      </c>
      <c r="M69" s="17" t="s">
        <v>39</v>
      </c>
      <c r="N69" s="19" t="s">
        <v>40</v>
      </c>
      <c r="O69" s="25">
        <v>1</v>
      </c>
      <c r="P69" s="25">
        <v>2018</v>
      </c>
      <c r="Q69" s="22">
        <v>31448</v>
      </c>
      <c r="R69" s="17" t="s">
        <v>30</v>
      </c>
      <c r="S69" s="22">
        <v>34100</v>
      </c>
      <c r="T69" s="25" t="s">
        <v>100</v>
      </c>
      <c r="U69" s="22">
        <v>141676</v>
      </c>
      <c r="V69" s="23">
        <f>SUM(Q69+S69+U69)</f>
        <v>207224</v>
      </c>
      <c r="W69" s="17"/>
    </row>
    <row r="70" spans="2:25" x14ac:dyDescent="0.2">
      <c r="B70" s="14">
        <v>43191</v>
      </c>
      <c r="C70" s="25">
        <v>162271</v>
      </c>
      <c r="D70" s="25">
        <v>88</v>
      </c>
      <c r="E70" s="19" t="s">
        <v>120</v>
      </c>
      <c r="F70" s="16" t="s">
        <v>121</v>
      </c>
      <c r="G70" s="19" t="s">
        <v>179</v>
      </c>
      <c r="H70" s="19" t="s">
        <v>36</v>
      </c>
      <c r="I70" s="19" t="s">
        <v>37</v>
      </c>
      <c r="J70" s="17" t="s">
        <v>206</v>
      </c>
      <c r="K70" s="18">
        <v>43200</v>
      </c>
      <c r="L70" s="18">
        <v>43201</v>
      </c>
      <c r="M70" s="17" t="s">
        <v>55</v>
      </c>
      <c r="N70" s="19" t="s">
        <v>40</v>
      </c>
      <c r="O70" s="25">
        <v>2</v>
      </c>
      <c r="P70" s="25">
        <v>2018</v>
      </c>
      <c r="Q70" s="22">
        <v>31448</v>
      </c>
      <c r="R70" s="17" t="s">
        <v>30</v>
      </c>
      <c r="S70" s="22">
        <v>6000</v>
      </c>
      <c r="T70" s="15" t="s">
        <v>31</v>
      </c>
      <c r="U70" s="22">
        <v>0</v>
      </c>
      <c r="V70" s="23">
        <f>SUM(Q70+S70+U70)</f>
        <v>37448</v>
      </c>
      <c r="W70" s="17"/>
    </row>
    <row r="71" spans="2:25" x14ac:dyDescent="0.2">
      <c r="B71" s="14">
        <v>43191</v>
      </c>
      <c r="C71" s="25">
        <v>162508</v>
      </c>
      <c r="D71" s="25">
        <v>91</v>
      </c>
      <c r="E71" s="19" t="s">
        <v>48</v>
      </c>
      <c r="F71" s="16" t="s">
        <v>49</v>
      </c>
      <c r="G71" s="19" t="s">
        <v>179</v>
      </c>
      <c r="H71" s="19" t="s">
        <v>36</v>
      </c>
      <c r="I71" s="19" t="s">
        <v>37</v>
      </c>
      <c r="J71" s="17" t="s">
        <v>207</v>
      </c>
      <c r="K71" s="18">
        <v>43201</v>
      </c>
      <c r="L71" s="18">
        <v>43201</v>
      </c>
      <c r="M71" s="17" t="s">
        <v>51</v>
      </c>
      <c r="N71" s="19" t="s">
        <v>40</v>
      </c>
      <c r="O71" s="25">
        <v>1</v>
      </c>
      <c r="P71" s="25">
        <v>2018</v>
      </c>
      <c r="Q71" s="22">
        <v>22278</v>
      </c>
      <c r="R71" s="17" t="s">
        <v>30</v>
      </c>
      <c r="S71" s="22">
        <v>3354</v>
      </c>
      <c r="T71" s="15" t="s">
        <v>31</v>
      </c>
      <c r="U71" s="22">
        <v>0</v>
      </c>
      <c r="V71" s="23">
        <f>SUM(Q71+S71+U71)</f>
        <v>25632</v>
      </c>
      <c r="W71" s="17"/>
    </row>
    <row r="72" spans="2:25" x14ac:dyDescent="0.2">
      <c r="B72" s="14">
        <v>43191</v>
      </c>
      <c r="C72" s="25">
        <v>161343</v>
      </c>
      <c r="D72" s="25">
        <v>79</v>
      </c>
      <c r="E72" s="19" t="s">
        <v>95</v>
      </c>
      <c r="F72" s="16" t="s">
        <v>96</v>
      </c>
      <c r="G72" s="19" t="s">
        <v>179</v>
      </c>
      <c r="H72" s="19" t="s">
        <v>36</v>
      </c>
      <c r="I72" s="19" t="s">
        <v>37</v>
      </c>
      <c r="J72" s="17" t="s">
        <v>208</v>
      </c>
      <c r="K72" s="18">
        <v>43201</v>
      </c>
      <c r="L72" s="18">
        <v>43201</v>
      </c>
      <c r="M72" s="17" t="s">
        <v>55</v>
      </c>
      <c r="N72" s="19" t="s">
        <v>40</v>
      </c>
      <c r="O72" s="25">
        <v>1</v>
      </c>
      <c r="P72" s="25">
        <v>2018</v>
      </c>
      <c r="Q72" s="22">
        <v>31448</v>
      </c>
      <c r="R72" s="17" t="s">
        <v>30</v>
      </c>
      <c r="S72" s="22">
        <v>9250</v>
      </c>
      <c r="T72" s="15" t="s">
        <v>31</v>
      </c>
      <c r="U72" s="22">
        <v>0</v>
      </c>
      <c r="V72" s="23">
        <f>SUM(Q72+S72+U72)</f>
        <v>40698</v>
      </c>
      <c r="W72" s="17"/>
    </row>
    <row r="73" spans="2:25" x14ac:dyDescent="0.2">
      <c r="B73" s="14">
        <v>43191</v>
      </c>
      <c r="C73" s="25">
        <v>161910</v>
      </c>
      <c r="D73" s="25">
        <v>81</v>
      </c>
      <c r="E73" s="19" t="s">
        <v>209</v>
      </c>
      <c r="F73" s="16" t="s">
        <v>146</v>
      </c>
      <c r="G73" s="19" t="s">
        <v>179</v>
      </c>
      <c r="H73" s="19" t="s">
        <v>36</v>
      </c>
      <c r="I73" s="19" t="s">
        <v>37</v>
      </c>
      <c r="J73" s="17" t="s">
        <v>210</v>
      </c>
      <c r="K73" s="18">
        <v>43201</v>
      </c>
      <c r="L73" s="18">
        <v>43201</v>
      </c>
      <c r="M73" s="17" t="s">
        <v>39</v>
      </c>
      <c r="N73" s="19" t="s">
        <v>40</v>
      </c>
      <c r="O73" s="25">
        <v>1</v>
      </c>
      <c r="P73" s="25">
        <v>2018</v>
      </c>
      <c r="Q73" s="22">
        <v>31448</v>
      </c>
      <c r="R73" s="17" t="s">
        <v>30</v>
      </c>
      <c r="S73" s="22">
        <v>6650</v>
      </c>
      <c r="T73" s="15" t="s">
        <v>31</v>
      </c>
      <c r="U73" s="22">
        <v>0</v>
      </c>
      <c r="V73" s="23">
        <f>SUM(Q73+S73+U73)</f>
        <v>38098</v>
      </c>
      <c r="W73" s="17"/>
    </row>
    <row r="74" spans="2:25" x14ac:dyDescent="0.2">
      <c r="B74" s="14">
        <v>43191</v>
      </c>
      <c r="C74" s="25">
        <v>161763</v>
      </c>
      <c r="D74" s="25">
        <v>83</v>
      </c>
      <c r="E74" s="19" t="s">
        <v>145</v>
      </c>
      <c r="F74" s="16" t="s">
        <v>146</v>
      </c>
      <c r="G74" s="19" t="s">
        <v>179</v>
      </c>
      <c r="H74" s="19" t="s">
        <v>36</v>
      </c>
      <c r="I74" s="19" t="s">
        <v>37</v>
      </c>
      <c r="J74" s="17" t="s">
        <v>208</v>
      </c>
      <c r="K74" s="18">
        <v>43201</v>
      </c>
      <c r="L74" s="18">
        <v>43201</v>
      </c>
      <c r="M74" s="17" t="s">
        <v>39</v>
      </c>
      <c r="N74" s="19" t="s">
        <v>40</v>
      </c>
      <c r="O74" s="25">
        <v>1</v>
      </c>
      <c r="P74" s="25">
        <v>2018</v>
      </c>
      <c r="Q74" s="22">
        <v>31448</v>
      </c>
      <c r="R74" s="17" t="s">
        <v>30</v>
      </c>
      <c r="S74" s="22">
        <v>0</v>
      </c>
      <c r="T74" s="15" t="s">
        <v>31</v>
      </c>
      <c r="U74" s="22">
        <v>0</v>
      </c>
      <c r="V74" s="23">
        <f>SUM(Q74+S74+U74)</f>
        <v>31448</v>
      </c>
      <c r="W74" s="17"/>
    </row>
    <row r="75" spans="2:25" x14ac:dyDescent="0.2">
      <c r="B75" s="14">
        <v>43191</v>
      </c>
      <c r="C75" s="25">
        <v>161373</v>
      </c>
      <c r="D75" s="25">
        <v>84</v>
      </c>
      <c r="E75" s="19" t="s">
        <v>211</v>
      </c>
      <c r="F75" s="16" t="s">
        <v>212</v>
      </c>
      <c r="G75" s="19" t="s">
        <v>179</v>
      </c>
      <c r="H75" s="19" t="s">
        <v>36</v>
      </c>
      <c r="I75" s="19" t="s">
        <v>37</v>
      </c>
      <c r="J75" s="17" t="s">
        <v>213</v>
      </c>
      <c r="K75" s="18">
        <v>43201</v>
      </c>
      <c r="L75" s="18">
        <v>43201</v>
      </c>
      <c r="M75" s="17" t="s">
        <v>55</v>
      </c>
      <c r="N75" s="19" t="s">
        <v>40</v>
      </c>
      <c r="O75" s="25">
        <v>1</v>
      </c>
      <c r="P75" s="25">
        <v>2018</v>
      </c>
      <c r="Q75" s="22">
        <v>31448</v>
      </c>
      <c r="R75" s="17" t="s">
        <v>30</v>
      </c>
      <c r="S75" s="22">
        <v>0</v>
      </c>
      <c r="T75" s="15" t="s">
        <v>31</v>
      </c>
      <c r="U75" s="22">
        <v>0</v>
      </c>
      <c r="V75" s="23">
        <f>SUM(Q75+S75+U75)</f>
        <v>31448</v>
      </c>
      <c r="W75" s="17"/>
    </row>
    <row r="76" spans="2:25" x14ac:dyDescent="0.2">
      <c r="B76" s="14">
        <v>43191</v>
      </c>
      <c r="C76" s="25">
        <v>160401</v>
      </c>
      <c r="D76" s="25">
        <v>75</v>
      </c>
      <c r="E76" s="19" t="s">
        <v>103</v>
      </c>
      <c r="F76" s="16" t="s">
        <v>104</v>
      </c>
      <c r="G76" s="19" t="s">
        <v>171</v>
      </c>
      <c r="H76" s="19" t="s">
        <v>25</v>
      </c>
      <c r="I76" s="19" t="s">
        <v>37</v>
      </c>
      <c r="J76" s="17" t="s">
        <v>133</v>
      </c>
      <c r="K76" s="18">
        <v>43194</v>
      </c>
      <c r="L76" s="18">
        <v>43195</v>
      </c>
      <c r="M76" s="17" t="s">
        <v>28</v>
      </c>
      <c r="N76" s="19" t="s">
        <v>29</v>
      </c>
      <c r="O76" s="25">
        <v>2</v>
      </c>
      <c r="P76" s="25">
        <v>2018</v>
      </c>
      <c r="Q76" s="22">
        <v>146468</v>
      </c>
      <c r="R76" s="17" t="s">
        <v>30</v>
      </c>
      <c r="S76" s="22">
        <v>0</v>
      </c>
      <c r="T76" s="25" t="s">
        <v>214</v>
      </c>
      <c r="U76" s="22">
        <v>83714</v>
      </c>
      <c r="V76" s="23">
        <f>SUM(Q76+S76+U76)</f>
        <v>230182</v>
      </c>
      <c r="W76" s="17"/>
    </row>
    <row r="77" spans="2:25" x14ac:dyDescent="0.2">
      <c r="B77" s="14">
        <v>43191</v>
      </c>
      <c r="C77" s="25">
        <v>162322</v>
      </c>
      <c r="D77" s="25">
        <v>87</v>
      </c>
      <c r="E77" s="19" t="s">
        <v>142</v>
      </c>
      <c r="F77" s="16" t="s">
        <v>143</v>
      </c>
      <c r="G77" s="19" t="s">
        <v>179</v>
      </c>
      <c r="H77" s="19" t="s">
        <v>36</v>
      </c>
      <c r="I77" s="19" t="s">
        <v>37</v>
      </c>
      <c r="J77" s="17" t="s">
        <v>215</v>
      </c>
      <c r="K77" s="18">
        <v>43201</v>
      </c>
      <c r="L77" s="18">
        <v>43201</v>
      </c>
      <c r="M77" s="17" t="s">
        <v>39</v>
      </c>
      <c r="N77" s="19" t="s">
        <v>40</v>
      </c>
      <c r="O77" s="25">
        <v>1</v>
      </c>
      <c r="P77" s="25">
        <v>2018</v>
      </c>
      <c r="Q77" s="22">
        <v>31448</v>
      </c>
      <c r="R77" s="17" t="s">
        <v>30</v>
      </c>
      <c r="S77" s="22">
        <v>0</v>
      </c>
      <c r="T77" s="15" t="s">
        <v>31</v>
      </c>
      <c r="U77" s="22">
        <v>0</v>
      </c>
      <c r="V77" s="23">
        <f>SUM(Q77+S77+U77)</f>
        <v>31448</v>
      </c>
      <c r="W77" s="17"/>
    </row>
    <row r="78" spans="2:25" x14ac:dyDescent="0.2">
      <c r="B78" s="14">
        <v>43191</v>
      </c>
      <c r="C78" s="25">
        <v>162352</v>
      </c>
      <c r="D78" s="25">
        <v>89</v>
      </c>
      <c r="E78" s="19" t="s">
        <v>216</v>
      </c>
      <c r="F78" s="16" t="s">
        <v>217</v>
      </c>
      <c r="G78" s="19" t="s">
        <v>179</v>
      </c>
      <c r="H78" s="19" t="s">
        <v>36</v>
      </c>
      <c r="I78" s="19" t="s">
        <v>37</v>
      </c>
      <c r="J78" s="17" t="s">
        <v>218</v>
      </c>
      <c r="K78" s="18">
        <v>43201</v>
      </c>
      <c r="L78" s="18">
        <v>43201</v>
      </c>
      <c r="M78" s="17" t="s">
        <v>39</v>
      </c>
      <c r="N78" s="19" t="s">
        <v>40</v>
      </c>
      <c r="O78" s="25">
        <v>1</v>
      </c>
      <c r="P78" s="25">
        <v>2018</v>
      </c>
      <c r="Q78" s="22">
        <v>31448</v>
      </c>
      <c r="R78" s="17" t="s">
        <v>30</v>
      </c>
      <c r="S78" s="22">
        <v>0</v>
      </c>
      <c r="T78" s="15" t="s">
        <v>31</v>
      </c>
      <c r="U78" s="22">
        <v>0</v>
      </c>
      <c r="V78" s="23">
        <f>SUM(Q78+S78+U78)</f>
        <v>31448</v>
      </c>
      <c r="W78" s="17"/>
    </row>
    <row r="79" spans="2:25" x14ac:dyDescent="0.2">
      <c r="B79" s="14">
        <v>43191</v>
      </c>
      <c r="C79" s="25">
        <v>163397</v>
      </c>
      <c r="D79" s="25">
        <v>102</v>
      </c>
      <c r="E79" s="19" t="s">
        <v>58</v>
      </c>
      <c r="F79" s="16" t="s">
        <v>34</v>
      </c>
      <c r="G79" s="19" t="s">
        <v>35</v>
      </c>
      <c r="H79" s="19" t="s">
        <v>36</v>
      </c>
      <c r="I79" s="19" t="s">
        <v>37</v>
      </c>
      <c r="J79" s="17" t="s">
        <v>219</v>
      </c>
      <c r="K79" s="18">
        <v>43207</v>
      </c>
      <c r="L79" s="18">
        <v>43207</v>
      </c>
      <c r="M79" s="17" t="s">
        <v>39</v>
      </c>
      <c r="N79" s="19" t="s">
        <v>40</v>
      </c>
      <c r="O79" s="25">
        <v>1</v>
      </c>
      <c r="P79" s="25">
        <v>2018</v>
      </c>
      <c r="Q79" s="22">
        <v>31448</v>
      </c>
      <c r="R79" s="17" t="s">
        <v>30</v>
      </c>
      <c r="S79" s="22">
        <v>8000</v>
      </c>
      <c r="T79" s="15" t="s">
        <v>31</v>
      </c>
      <c r="U79" s="22">
        <v>0</v>
      </c>
      <c r="V79" s="23">
        <f>SUM(Q79+S79+U79)</f>
        <v>39448</v>
      </c>
      <c r="W79" s="17"/>
    </row>
    <row r="80" spans="2:25" s="26" customFormat="1" ht="12" customHeight="1" x14ac:dyDescent="0.2">
      <c r="B80" s="14">
        <v>43191</v>
      </c>
      <c r="C80" s="25">
        <v>163403</v>
      </c>
      <c r="D80" s="25">
        <v>103</v>
      </c>
      <c r="E80" s="19" t="s">
        <v>220</v>
      </c>
      <c r="F80" s="16" t="s">
        <v>34</v>
      </c>
      <c r="G80" s="19" t="s">
        <v>35</v>
      </c>
      <c r="H80" s="19" t="s">
        <v>36</v>
      </c>
      <c r="I80" s="19" t="s">
        <v>37</v>
      </c>
      <c r="J80" s="17" t="s">
        <v>221</v>
      </c>
      <c r="K80" s="18">
        <v>43207</v>
      </c>
      <c r="L80" s="18">
        <v>43207</v>
      </c>
      <c r="M80" s="17" t="s">
        <v>39</v>
      </c>
      <c r="N80" s="19" t="s">
        <v>40</v>
      </c>
      <c r="O80" s="25">
        <v>1</v>
      </c>
      <c r="P80" s="25">
        <v>2018</v>
      </c>
      <c r="Q80" s="22">
        <v>31448</v>
      </c>
      <c r="R80" s="17" t="s">
        <v>30</v>
      </c>
      <c r="S80" s="22">
        <v>0</v>
      </c>
      <c r="T80" s="15" t="s">
        <v>31</v>
      </c>
      <c r="U80" s="22">
        <v>0</v>
      </c>
      <c r="V80" s="23">
        <f>SUM(Q80+S80+U80)</f>
        <v>31448</v>
      </c>
      <c r="W80" s="17"/>
      <c r="X80" s="24"/>
      <c r="Y80" s="24"/>
    </row>
    <row r="81" spans="2:23" x14ac:dyDescent="0.2">
      <c r="B81" s="14">
        <v>43191</v>
      </c>
      <c r="C81" s="25">
        <v>163764</v>
      </c>
      <c r="D81" s="25">
        <v>106</v>
      </c>
      <c r="E81" s="19" t="s">
        <v>48</v>
      </c>
      <c r="F81" s="16" t="s">
        <v>49</v>
      </c>
      <c r="G81" s="19" t="s">
        <v>43</v>
      </c>
      <c r="H81" s="19" t="s">
        <v>36</v>
      </c>
      <c r="I81" s="19" t="s">
        <v>37</v>
      </c>
      <c r="J81" s="17" t="s">
        <v>222</v>
      </c>
      <c r="K81" s="18">
        <v>43208</v>
      </c>
      <c r="L81" s="18">
        <v>43208</v>
      </c>
      <c r="M81" s="17" t="s">
        <v>51</v>
      </c>
      <c r="N81" s="19" t="s">
        <v>40</v>
      </c>
      <c r="O81" s="25">
        <v>1</v>
      </c>
      <c r="P81" s="25">
        <v>2018</v>
      </c>
      <c r="Q81" s="22">
        <v>22278</v>
      </c>
      <c r="R81" s="17" t="s">
        <v>30</v>
      </c>
      <c r="S81" s="22">
        <v>3106</v>
      </c>
      <c r="T81" s="15" t="s">
        <v>31</v>
      </c>
      <c r="U81" s="22">
        <v>0</v>
      </c>
      <c r="V81" s="23">
        <f>SUM(Q81+S81+U81)</f>
        <v>25384</v>
      </c>
      <c r="W81" s="17"/>
    </row>
    <row r="82" spans="2:23" x14ac:dyDescent="0.2">
      <c r="B82" s="14">
        <v>43191</v>
      </c>
      <c r="C82" s="25">
        <v>163745</v>
      </c>
      <c r="D82" s="25">
        <v>104</v>
      </c>
      <c r="E82" s="19" t="s">
        <v>220</v>
      </c>
      <c r="F82" s="16" t="s">
        <v>34</v>
      </c>
      <c r="G82" s="19" t="s">
        <v>35</v>
      </c>
      <c r="H82" s="19" t="s">
        <v>36</v>
      </c>
      <c r="I82" s="19" t="s">
        <v>37</v>
      </c>
      <c r="J82" s="17" t="s">
        <v>221</v>
      </c>
      <c r="K82" s="18">
        <v>43209</v>
      </c>
      <c r="L82" s="18">
        <v>43209</v>
      </c>
      <c r="M82" s="17" t="s">
        <v>39</v>
      </c>
      <c r="N82" s="19" t="s">
        <v>40</v>
      </c>
      <c r="O82" s="25">
        <v>1</v>
      </c>
      <c r="P82" s="25">
        <v>2018</v>
      </c>
      <c r="Q82" s="22">
        <v>31448</v>
      </c>
      <c r="R82" s="17" t="s">
        <v>30</v>
      </c>
      <c r="S82" s="22">
        <v>5000</v>
      </c>
      <c r="T82" s="15" t="s">
        <v>31</v>
      </c>
      <c r="U82" s="22">
        <v>0</v>
      </c>
      <c r="V82" s="23">
        <f>SUM(Q82+S82+U82)</f>
        <v>36448</v>
      </c>
      <c r="W82" s="17"/>
    </row>
    <row r="83" spans="2:23" x14ac:dyDescent="0.2">
      <c r="B83" s="14">
        <v>43191</v>
      </c>
      <c r="C83" s="25">
        <v>163889</v>
      </c>
      <c r="D83" s="25">
        <v>110</v>
      </c>
      <c r="E83" s="19" t="s">
        <v>58</v>
      </c>
      <c r="F83" s="16" t="s">
        <v>34</v>
      </c>
      <c r="G83" s="19" t="s">
        <v>35</v>
      </c>
      <c r="H83" s="19" t="s">
        <v>36</v>
      </c>
      <c r="I83" s="19" t="s">
        <v>37</v>
      </c>
      <c r="J83" s="17" t="s">
        <v>219</v>
      </c>
      <c r="K83" s="18">
        <v>43209</v>
      </c>
      <c r="L83" s="18">
        <v>43209</v>
      </c>
      <c r="M83" s="17" t="s">
        <v>39</v>
      </c>
      <c r="N83" s="19" t="s">
        <v>40</v>
      </c>
      <c r="O83" s="25">
        <v>1</v>
      </c>
      <c r="P83" s="25">
        <v>2018</v>
      </c>
      <c r="Q83" s="22">
        <v>31448</v>
      </c>
      <c r="R83" s="17" t="s">
        <v>30</v>
      </c>
      <c r="S83" s="22">
        <v>0</v>
      </c>
      <c r="T83" s="15" t="s">
        <v>31</v>
      </c>
      <c r="U83" s="22">
        <v>0</v>
      </c>
      <c r="V83" s="23">
        <f>SUM(Q83+S83+U83)</f>
        <v>31448</v>
      </c>
      <c r="W83" s="17"/>
    </row>
    <row r="84" spans="2:23" x14ac:dyDescent="0.2">
      <c r="B84" s="14">
        <v>43191</v>
      </c>
      <c r="C84" s="25">
        <v>163603</v>
      </c>
      <c r="D84" s="25">
        <v>105</v>
      </c>
      <c r="E84" s="19" t="s">
        <v>223</v>
      </c>
      <c r="F84" s="16" t="s">
        <v>224</v>
      </c>
      <c r="G84" s="19" t="s">
        <v>225</v>
      </c>
      <c r="H84" s="19" t="s">
        <v>36</v>
      </c>
      <c r="I84" s="19" t="s">
        <v>37</v>
      </c>
      <c r="J84" s="17" t="s">
        <v>226</v>
      </c>
      <c r="K84" s="18">
        <v>43213</v>
      </c>
      <c r="L84" s="18">
        <v>43213</v>
      </c>
      <c r="M84" s="17" t="s">
        <v>39</v>
      </c>
      <c r="N84" s="19" t="s">
        <v>40</v>
      </c>
      <c r="O84" s="25">
        <v>1</v>
      </c>
      <c r="P84" s="25">
        <v>2018</v>
      </c>
      <c r="Q84" s="22">
        <v>31448</v>
      </c>
      <c r="R84" s="17" t="s">
        <v>30</v>
      </c>
      <c r="S84" s="22">
        <v>0</v>
      </c>
      <c r="T84" s="15" t="s">
        <v>31</v>
      </c>
      <c r="U84" s="22">
        <v>0</v>
      </c>
      <c r="V84" s="23">
        <f>SUM(Q84+S84+U84)</f>
        <v>31448</v>
      </c>
      <c r="W84" s="17"/>
    </row>
    <row r="85" spans="2:23" x14ac:dyDescent="0.2">
      <c r="B85" s="14">
        <v>43191</v>
      </c>
      <c r="C85" s="25">
        <v>163136</v>
      </c>
      <c r="D85" s="25">
        <v>101</v>
      </c>
      <c r="E85" s="19" t="s">
        <v>52</v>
      </c>
      <c r="F85" s="16" t="s">
        <v>53</v>
      </c>
      <c r="G85" s="19" t="s">
        <v>43</v>
      </c>
      <c r="H85" s="19" t="s">
        <v>36</v>
      </c>
      <c r="I85" s="19" t="s">
        <v>37</v>
      </c>
      <c r="J85" s="17" t="s">
        <v>227</v>
      </c>
      <c r="K85" s="18">
        <v>43215</v>
      </c>
      <c r="L85" s="18">
        <v>43216</v>
      </c>
      <c r="M85" s="17" t="s">
        <v>55</v>
      </c>
      <c r="N85" s="19" t="s">
        <v>40</v>
      </c>
      <c r="O85" s="25">
        <v>1</v>
      </c>
      <c r="P85" s="25">
        <v>2018</v>
      </c>
      <c r="Q85" s="22">
        <v>31448</v>
      </c>
      <c r="R85" s="17"/>
      <c r="S85" s="22">
        <v>0</v>
      </c>
      <c r="T85" s="15" t="s">
        <v>31</v>
      </c>
      <c r="U85" s="22">
        <v>0</v>
      </c>
      <c r="V85" s="23">
        <f>SUM(Q85+S85+U85)</f>
        <v>31448</v>
      </c>
      <c r="W85" s="17"/>
    </row>
    <row r="86" spans="2:23" x14ac:dyDescent="0.2">
      <c r="B86" s="14">
        <v>43191</v>
      </c>
      <c r="C86" s="25">
        <v>163078</v>
      </c>
      <c r="D86" s="25">
        <v>99</v>
      </c>
      <c r="E86" s="19" t="s">
        <v>135</v>
      </c>
      <c r="F86" s="16" t="s">
        <v>136</v>
      </c>
      <c r="G86" s="19" t="s">
        <v>228</v>
      </c>
      <c r="H86" s="19" t="s">
        <v>25</v>
      </c>
      <c r="I86" s="19" t="s">
        <v>37</v>
      </c>
      <c r="J86" s="17" t="s">
        <v>229</v>
      </c>
      <c r="K86" s="18">
        <v>43215</v>
      </c>
      <c r="L86" s="18">
        <v>43216</v>
      </c>
      <c r="M86" s="17" t="s">
        <v>39</v>
      </c>
      <c r="N86" s="19" t="s">
        <v>40</v>
      </c>
      <c r="O86" s="25">
        <v>2</v>
      </c>
      <c r="P86" s="25">
        <v>2018</v>
      </c>
      <c r="Q86" s="22">
        <v>110069</v>
      </c>
      <c r="R86" s="17" t="s">
        <v>30</v>
      </c>
      <c r="S86" s="22">
        <v>16000</v>
      </c>
      <c r="T86" s="25" t="s">
        <v>230</v>
      </c>
      <c r="U86" s="22">
        <v>32170</v>
      </c>
      <c r="V86" s="23">
        <f>SUM(Q86+S86+U86)</f>
        <v>158239</v>
      </c>
      <c r="W86" s="17"/>
    </row>
    <row r="87" spans="2:23" x14ac:dyDescent="0.2">
      <c r="B87" s="14">
        <v>43191</v>
      </c>
      <c r="C87" s="25">
        <v>163446</v>
      </c>
      <c r="D87" s="25">
        <v>100</v>
      </c>
      <c r="E87" s="19" t="s">
        <v>198</v>
      </c>
      <c r="F87" s="16" t="s">
        <v>146</v>
      </c>
      <c r="G87" s="19" t="s">
        <v>228</v>
      </c>
      <c r="H87" s="19" t="s">
        <v>25</v>
      </c>
      <c r="I87" s="19" t="s">
        <v>37</v>
      </c>
      <c r="J87" s="17" t="s">
        <v>231</v>
      </c>
      <c r="K87" s="18">
        <v>43215</v>
      </c>
      <c r="L87" s="18">
        <v>43216</v>
      </c>
      <c r="M87" s="17" t="s">
        <v>39</v>
      </c>
      <c r="N87" s="19" t="s">
        <v>40</v>
      </c>
      <c r="O87" s="25">
        <v>2</v>
      </c>
      <c r="P87" s="25">
        <v>2018</v>
      </c>
      <c r="Q87" s="22">
        <v>110069</v>
      </c>
      <c r="R87" s="17" t="s">
        <v>30</v>
      </c>
      <c r="S87" s="22">
        <v>8000</v>
      </c>
      <c r="T87" s="25" t="s">
        <v>232</v>
      </c>
      <c r="U87" s="22">
        <v>123978</v>
      </c>
      <c r="V87" s="23">
        <f>SUM(Q87+S87+U87)</f>
        <v>242047</v>
      </c>
      <c r="W87" s="17"/>
    </row>
    <row r="88" spans="2:23" x14ac:dyDescent="0.2">
      <c r="B88" s="14">
        <v>43191</v>
      </c>
      <c r="C88" s="25">
        <v>163445</v>
      </c>
      <c r="D88" s="25">
        <v>108</v>
      </c>
      <c r="E88" s="19" t="s">
        <v>95</v>
      </c>
      <c r="F88" s="16" t="s">
        <v>96</v>
      </c>
      <c r="G88" s="19" t="s">
        <v>228</v>
      </c>
      <c r="H88" s="19" t="s">
        <v>25</v>
      </c>
      <c r="I88" s="19" t="s">
        <v>37</v>
      </c>
      <c r="J88" s="17" t="s">
        <v>231</v>
      </c>
      <c r="K88" s="18">
        <v>43215</v>
      </c>
      <c r="L88" s="18">
        <v>43216</v>
      </c>
      <c r="M88" s="17" t="s">
        <v>55</v>
      </c>
      <c r="N88" s="19" t="s">
        <v>40</v>
      </c>
      <c r="O88" s="25">
        <v>2</v>
      </c>
      <c r="P88" s="25">
        <v>2018</v>
      </c>
      <c r="Q88" s="22">
        <v>110069</v>
      </c>
      <c r="R88" s="17" t="s">
        <v>30</v>
      </c>
      <c r="S88" s="22">
        <v>11210</v>
      </c>
      <c r="T88" s="25" t="s">
        <v>233</v>
      </c>
      <c r="U88" s="22">
        <v>121078</v>
      </c>
      <c r="V88" s="23">
        <f>SUM(Q88+S88+U88)</f>
        <v>242357</v>
      </c>
      <c r="W88" s="17"/>
    </row>
    <row r="89" spans="2:23" x14ac:dyDescent="0.2">
      <c r="B89" s="14">
        <v>43191</v>
      </c>
      <c r="C89" s="25">
        <v>164521</v>
      </c>
      <c r="D89" s="25">
        <v>111</v>
      </c>
      <c r="E89" s="19" t="s">
        <v>145</v>
      </c>
      <c r="F89" s="16" t="s">
        <v>146</v>
      </c>
      <c r="G89" s="19" t="s">
        <v>228</v>
      </c>
      <c r="H89" s="19" t="s">
        <v>25</v>
      </c>
      <c r="I89" s="19" t="s">
        <v>37</v>
      </c>
      <c r="J89" s="17" t="s">
        <v>234</v>
      </c>
      <c r="K89" s="18">
        <v>43215</v>
      </c>
      <c r="L89" s="18">
        <v>43216</v>
      </c>
      <c r="M89" s="17" t="s">
        <v>39</v>
      </c>
      <c r="N89" s="19" t="s">
        <v>40</v>
      </c>
      <c r="O89" s="25">
        <v>2</v>
      </c>
      <c r="P89" s="25">
        <v>2018</v>
      </c>
      <c r="Q89" s="22">
        <v>110069</v>
      </c>
      <c r="R89" s="17" t="s">
        <v>30</v>
      </c>
      <c r="S89" s="22">
        <v>4800</v>
      </c>
      <c r="T89" s="25" t="s">
        <v>232</v>
      </c>
      <c r="U89" s="22">
        <v>123978</v>
      </c>
      <c r="V89" s="23">
        <f>SUM(Q89+S89+U89)</f>
        <v>238847</v>
      </c>
      <c r="W89" s="17"/>
    </row>
    <row r="90" spans="2:23" x14ac:dyDescent="0.2">
      <c r="B90" s="14">
        <v>43191</v>
      </c>
      <c r="C90" s="25">
        <v>163928</v>
      </c>
      <c r="D90" s="25">
        <v>112</v>
      </c>
      <c r="E90" s="19" t="s">
        <v>142</v>
      </c>
      <c r="F90" s="16" t="s">
        <v>143</v>
      </c>
      <c r="G90" s="19" t="s">
        <v>228</v>
      </c>
      <c r="H90" s="19" t="s">
        <v>25</v>
      </c>
      <c r="I90" s="19" t="s">
        <v>37</v>
      </c>
      <c r="J90" s="17" t="s">
        <v>231</v>
      </c>
      <c r="K90" s="18">
        <v>43215</v>
      </c>
      <c r="L90" s="18">
        <v>43216</v>
      </c>
      <c r="M90" s="17" t="s">
        <v>39</v>
      </c>
      <c r="N90" s="19" t="s">
        <v>40</v>
      </c>
      <c r="O90" s="25">
        <v>2</v>
      </c>
      <c r="P90" s="25">
        <v>2018</v>
      </c>
      <c r="Q90" s="22">
        <v>110069</v>
      </c>
      <c r="R90" s="17" t="s">
        <v>30</v>
      </c>
      <c r="S90" s="22">
        <v>0</v>
      </c>
      <c r="T90" s="25" t="s">
        <v>232</v>
      </c>
      <c r="U90" s="22">
        <v>123978</v>
      </c>
      <c r="V90" s="23">
        <f>SUM(Q90+S90+U90)</f>
        <v>234047</v>
      </c>
      <c r="W90" s="17"/>
    </row>
    <row r="91" spans="2:23" x14ac:dyDescent="0.2">
      <c r="B91" s="14">
        <v>43191</v>
      </c>
      <c r="C91" s="25">
        <v>164562</v>
      </c>
      <c r="D91" s="25">
        <v>116</v>
      </c>
      <c r="E91" s="19" t="s">
        <v>130</v>
      </c>
      <c r="F91" s="16" t="s">
        <v>131</v>
      </c>
      <c r="G91" s="19" t="s">
        <v>228</v>
      </c>
      <c r="H91" s="19" t="s">
        <v>25</v>
      </c>
      <c r="I91" s="19" t="s">
        <v>37</v>
      </c>
      <c r="J91" s="17" t="s">
        <v>235</v>
      </c>
      <c r="K91" s="18">
        <v>43215</v>
      </c>
      <c r="L91" s="18">
        <v>43216</v>
      </c>
      <c r="M91" s="17" t="s">
        <v>55</v>
      </c>
      <c r="N91" s="19" t="s">
        <v>40</v>
      </c>
      <c r="O91" s="25">
        <v>2</v>
      </c>
      <c r="P91" s="25">
        <v>2018</v>
      </c>
      <c r="Q91" s="22">
        <v>110069</v>
      </c>
      <c r="R91" s="17" t="s">
        <v>30</v>
      </c>
      <c r="S91" s="22">
        <v>3500</v>
      </c>
      <c r="T91" s="25" t="s">
        <v>236</v>
      </c>
      <c r="U91" s="22">
        <v>110478</v>
      </c>
      <c r="V91" s="23">
        <f>SUM(Q91+S91+U91)</f>
        <v>224047</v>
      </c>
      <c r="W91" s="17"/>
    </row>
    <row r="92" spans="2:23" x14ac:dyDescent="0.2">
      <c r="B92" s="14">
        <v>43191</v>
      </c>
      <c r="C92" s="25">
        <v>165221</v>
      </c>
      <c r="D92" s="25">
        <v>129</v>
      </c>
      <c r="E92" s="19" t="s">
        <v>237</v>
      </c>
      <c r="F92" s="16" t="s">
        <v>136</v>
      </c>
      <c r="G92" s="19" t="s">
        <v>238</v>
      </c>
      <c r="H92" s="19" t="s">
        <v>36</v>
      </c>
      <c r="I92" s="19" t="s">
        <v>37</v>
      </c>
      <c r="J92" s="17" t="s">
        <v>239</v>
      </c>
      <c r="K92" s="18">
        <v>43216</v>
      </c>
      <c r="L92" s="18">
        <v>43216</v>
      </c>
      <c r="M92" s="17" t="s">
        <v>39</v>
      </c>
      <c r="N92" s="19" t="s">
        <v>40</v>
      </c>
      <c r="O92" s="25">
        <v>1</v>
      </c>
      <c r="P92" s="25">
        <v>2018</v>
      </c>
      <c r="Q92" s="22">
        <v>31448</v>
      </c>
      <c r="R92" s="17" t="s">
        <v>30</v>
      </c>
      <c r="S92" s="22">
        <v>1900</v>
      </c>
      <c r="T92" s="15" t="s">
        <v>31</v>
      </c>
      <c r="U92" s="22">
        <v>0</v>
      </c>
      <c r="V92" s="23">
        <f>SUM(Q92+S92+U92)</f>
        <v>33348</v>
      </c>
      <c r="W92" s="17"/>
    </row>
    <row r="93" spans="2:23" x14ac:dyDescent="0.2">
      <c r="B93" s="14">
        <v>43191</v>
      </c>
      <c r="C93" s="25">
        <v>160410</v>
      </c>
      <c r="D93" s="25">
        <v>74</v>
      </c>
      <c r="E93" s="19" t="s">
        <v>22</v>
      </c>
      <c r="F93" s="16" t="s">
        <v>23</v>
      </c>
      <c r="G93" s="19" t="s">
        <v>171</v>
      </c>
      <c r="H93" s="19" t="s">
        <v>25</v>
      </c>
      <c r="I93" s="19" t="s">
        <v>37</v>
      </c>
      <c r="J93" s="17" t="s">
        <v>240</v>
      </c>
      <c r="K93" s="18">
        <v>43194</v>
      </c>
      <c r="L93" s="18">
        <v>43195</v>
      </c>
      <c r="M93" s="17" t="s">
        <v>28</v>
      </c>
      <c r="N93" s="19" t="s">
        <v>29</v>
      </c>
      <c r="O93" s="25">
        <v>2</v>
      </c>
      <c r="P93" s="25">
        <v>2018</v>
      </c>
      <c r="Q93" s="22">
        <v>146468</v>
      </c>
      <c r="R93" s="17" t="s">
        <v>30</v>
      </c>
      <c r="S93" s="22">
        <v>0</v>
      </c>
      <c r="T93" s="25" t="s">
        <v>241</v>
      </c>
      <c r="U93" s="22">
        <v>83714</v>
      </c>
      <c r="V93" s="23">
        <f>SUM(Q93+S93+U93)</f>
        <v>230182</v>
      </c>
      <c r="W93" s="17"/>
    </row>
    <row r="94" spans="2:23" x14ac:dyDescent="0.2">
      <c r="B94" s="14">
        <v>43191</v>
      </c>
      <c r="C94" s="25">
        <v>162498</v>
      </c>
      <c r="D94" s="25">
        <v>90</v>
      </c>
      <c r="E94" s="19" t="s">
        <v>22</v>
      </c>
      <c r="F94" s="16" t="s">
        <v>23</v>
      </c>
      <c r="G94" s="19" t="s">
        <v>43</v>
      </c>
      <c r="H94" s="19" t="s">
        <v>36</v>
      </c>
      <c r="I94" s="19" t="s">
        <v>37</v>
      </c>
      <c r="J94" s="17" t="s">
        <v>242</v>
      </c>
      <c r="K94" s="18">
        <v>43201</v>
      </c>
      <c r="L94" s="18">
        <v>43201</v>
      </c>
      <c r="M94" s="17" t="s">
        <v>28</v>
      </c>
      <c r="N94" s="19" t="s">
        <v>29</v>
      </c>
      <c r="O94" s="25">
        <v>1</v>
      </c>
      <c r="P94" s="25">
        <v>2018</v>
      </c>
      <c r="Q94" s="22">
        <v>41848</v>
      </c>
      <c r="R94" s="17" t="s">
        <v>30</v>
      </c>
      <c r="S94" s="22">
        <v>0</v>
      </c>
      <c r="T94" s="15" t="s">
        <v>31</v>
      </c>
      <c r="U94" s="22">
        <v>0</v>
      </c>
      <c r="V94" s="23">
        <f>SUM(Q94+S94+U94)</f>
        <v>41848</v>
      </c>
      <c r="W94" s="17"/>
    </row>
    <row r="95" spans="2:23" x14ac:dyDescent="0.2">
      <c r="B95" s="14">
        <v>43191</v>
      </c>
      <c r="C95" s="25">
        <v>164559</v>
      </c>
      <c r="D95" s="25">
        <v>114</v>
      </c>
      <c r="E95" s="19" t="s">
        <v>22</v>
      </c>
      <c r="F95" s="16" t="s">
        <v>23</v>
      </c>
      <c r="G95" s="19" t="s">
        <v>43</v>
      </c>
      <c r="H95" s="19" t="s">
        <v>36</v>
      </c>
      <c r="I95" s="19" t="s">
        <v>37</v>
      </c>
      <c r="J95" s="17" t="s">
        <v>243</v>
      </c>
      <c r="K95" s="18">
        <v>43208</v>
      </c>
      <c r="L95" s="18">
        <v>43208</v>
      </c>
      <c r="M95" s="17" t="s">
        <v>28</v>
      </c>
      <c r="N95" s="19" t="s">
        <v>29</v>
      </c>
      <c r="O95" s="25">
        <v>1</v>
      </c>
      <c r="P95" s="25">
        <v>2018</v>
      </c>
      <c r="Q95" s="22">
        <v>41848</v>
      </c>
      <c r="R95" s="17" t="s">
        <v>30</v>
      </c>
      <c r="S95" s="22">
        <v>0</v>
      </c>
      <c r="T95" s="15" t="s">
        <v>31</v>
      </c>
      <c r="U95" s="22">
        <v>0</v>
      </c>
      <c r="V95" s="23">
        <f>SUM(Q95+S95+U95)</f>
        <v>41848</v>
      </c>
      <c r="W95" s="17"/>
    </row>
    <row r="96" spans="2:23" x14ac:dyDescent="0.2">
      <c r="B96" s="14">
        <v>43191</v>
      </c>
      <c r="C96" s="25">
        <v>160408</v>
      </c>
      <c r="D96" s="25">
        <v>73</v>
      </c>
      <c r="E96" s="19" t="s">
        <v>162</v>
      </c>
      <c r="F96" s="16" t="s">
        <v>104</v>
      </c>
      <c r="G96" s="19" t="s">
        <v>171</v>
      </c>
      <c r="H96" s="19" t="s">
        <v>25</v>
      </c>
      <c r="I96" s="19" t="s">
        <v>37</v>
      </c>
      <c r="J96" s="17" t="s">
        <v>240</v>
      </c>
      <c r="K96" s="18">
        <v>43194</v>
      </c>
      <c r="L96" s="18">
        <v>43195</v>
      </c>
      <c r="M96" s="17" t="s">
        <v>28</v>
      </c>
      <c r="N96" s="19" t="s">
        <v>29</v>
      </c>
      <c r="O96" s="25">
        <v>2</v>
      </c>
      <c r="P96" s="25">
        <v>2018</v>
      </c>
      <c r="Q96" s="22">
        <v>146468</v>
      </c>
      <c r="R96" s="17" t="s">
        <v>30</v>
      </c>
      <c r="S96" s="22">
        <v>0</v>
      </c>
      <c r="T96" s="25" t="s">
        <v>244</v>
      </c>
      <c r="U96" s="22">
        <v>125374</v>
      </c>
      <c r="V96" s="23">
        <f>SUM(Q96+S96+U96)</f>
        <v>271842</v>
      </c>
      <c r="W96" s="17"/>
    </row>
    <row r="97" spans="2:23" x14ac:dyDescent="0.2">
      <c r="B97" s="14">
        <v>43191</v>
      </c>
      <c r="C97" s="25">
        <v>162507</v>
      </c>
      <c r="D97" s="25">
        <v>151</v>
      </c>
      <c r="E97" s="19" t="s">
        <v>70</v>
      </c>
      <c r="F97" s="16" t="s">
        <v>71</v>
      </c>
      <c r="G97" s="19" t="s">
        <v>43</v>
      </c>
      <c r="H97" s="19" t="s">
        <v>36</v>
      </c>
      <c r="I97" s="19" t="s">
        <v>37</v>
      </c>
      <c r="J97" s="17" t="s">
        <v>242</v>
      </c>
      <c r="K97" s="18">
        <v>43201</v>
      </c>
      <c r="L97" s="18">
        <v>43201</v>
      </c>
      <c r="M97" s="17" t="s">
        <v>55</v>
      </c>
      <c r="N97" s="19" t="s">
        <v>40</v>
      </c>
      <c r="O97" s="25">
        <v>1</v>
      </c>
      <c r="P97" s="25">
        <v>2018</v>
      </c>
      <c r="Q97" s="22">
        <v>31448</v>
      </c>
      <c r="R97" s="17" t="s">
        <v>30</v>
      </c>
      <c r="S97" s="22">
        <v>0</v>
      </c>
      <c r="T97" s="15" t="s">
        <v>31</v>
      </c>
      <c r="U97" s="22">
        <v>0</v>
      </c>
      <c r="V97" s="23">
        <f>SUM(Q97+S97+U97)</f>
        <v>31448</v>
      </c>
      <c r="W97" s="17"/>
    </row>
    <row r="98" spans="2:23" x14ac:dyDescent="0.2">
      <c r="B98" s="14">
        <v>43191</v>
      </c>
      <c r="C98" s="25">
        <v>160391</v>
      </c>
      <c r="D98" s="25">
        <v>72</v>
      </c>
      <c r="E98" s="19" t="s">
        <v>73</v>
      </c>
      <c r="F98" s="16" t="s">
        <v>74</v>
      </c>
      <c r="G98" s="19" t="s">
        <v>171</v>
      </c>
      <c r="H98" s="19" t="s">
        <v>25</v>
      </c>
      <c r="I98" s="19" t="s">
        <v>37</v>
      </c>
      <c r="J98" s="17" t="s">
        <v>133</v>
      </c>
      <c r="K98" s="18">
        <v>43194</v>
      </c>
      <c r="L98" s="18">
        <v>43195</v>
      </c>
      <c r="M98" s="17" t="s">
        <v>28</v>
      </c>
      <c r="N98" s="19" t="s">
        <v>29</v>
      </c>
      <c r="O98" s="25">
        <v>2</v>
      </c>
      <c r="P98" s="25">
        <v>2018</v>
      </c>
      <c r="Q98" s="22">
        <v>146468</v>
      </c>
      <c r="R98" s="17" t="s">
        <v>30</v>
      </c>
      <c r="S98" s="22">
        <v>0</v>
      </c>
      <c r="T98" s="25" t="s">
        <v>165</v>
      </c>
      <c r="U98" s="22">
        <v>89774</v>
      </c>
      <c r="V98" s="23">
        <f>SUM(Q98+S98+U98)</f>
        <v>236242</v>
      </c>
      <c r="W98" s="17"/>
    </row>
    <row r="99" spans="2:23" x14ac:dyDescent="0.2">
      <c r="B99" s="14">
        <v>43191</v>
      </c>
      <c r="C99" s="25">
        <v>164557</v>
      </c>
      <c r="D99" s="25">
        <v>113</v>
      </c>
      <c r="E99" s="19" t="s">
        <v>73</v>
      </c>
      <c r="F99" s="16" t="s">
        <v>74</v>
      </c>
      <c r="G99" s="19" t="s">
        <v>228</v>
      </c>
      <c r="H99" s="19" t="s">
        <v>25</v>
      </c>
      <c r="I99" s="19" t="s">
        <v>37</v>
      </c>
      <c r="J99" s="17" t="s">
        <v>245</v>
      </c>
      <c r="K99" s="18">
        <v>43215</v>
      </c>
      <c r="L99" s="18">
        <v>43216</v>
      </c>
      <c r="M99" s="17" t="s">
        <v>28</v>
      </c>
      <c r="N99" s="19" t="s">
        <v>29</v>
      </c>
      <c r="O99" s="25">
        <v>2</v>
      </c>
      <c r="P99" s="25">
        <v>2018</v>
      </c>
      <c r="Q99" s="22">
        <v>146468</v>
      </c>
      <c r="R99" s="17" t="s">
        <v>30</v>
      </c>
      <c r="S99" s="22">
        <v>0</v>
      </c>
      <c r="T99" s="25" t="s">
        <v>236</v>
      </c>
      <c r="U99" s="22">
        <v>110478</v>
      </c>
      <c r="V99" s="23">
        <f>SUM(Q99+S99+U99)</f>
        <v>256946</v>
      </c>
      <c r="W99" s="17"/>
    </row>
    <row r="100" spans="2:23" x14ac:dyDescent="0.2">
      <c r="B100" s="14">
        <v>43191</v>
      </c>
      <c r="C100" s="25">
        <v>160175</v>
      </c>
      <c r="D100" s="25">
        <v>64</v>
      </c>
      <c r="E100" s="19" t="s">
        <v>246</v>
      </c>
      <c r="F100" s="16" t="s">
        <v>247</v>
      </c>
      <c r="G100" s="19" t="s">
        <v>171</v>
      </c>
      <c r="H100" s="19" t="s">
        <v>25</v>
      </c>
      <c r="I100" s="19" t="s">
        <v>37</v>
      </c>
      <c r="J100" s="17" t="s">
        <v>172</v>
      </c>
      <c r="K100" s="18">
        <v>43194</v>
      </c>
      <c r="L100" s="18">
        <v>43195</v>
      </c>
      <c r="M100" s="17" t="s">
        <v>177</v>
      </c>
      <c r="N100" s="19" t="s">
        <v>40</v>
      </c>
      <c r="O100" s="25">
        <v>2</v>
      </c>
      <c r="P100" s="25">
        <v>2018</v>
      </c>
      <c r="Q100" s="22">
        <v>104620</v>
      </c>
      <c r="R100" s="17" t="s">
        <v>30</v>
      </c>
      <c r="S100" s="22">
        <v>45300</v>
      </c>
      <c r="T100" s="25" t="s">
        <v>173</v>
      </c>
      <c r="U100" s="22">
        <v>89794</v>
      </c>
      <c r="V100" s="23">
        <f>SUM(Q100+S100+U100)</f>
        <v>239714</v>
      </c>
      <c r="W100" s="17"/>
    </row>
    <row r="101" spans="2:23" x14ac:dyDescent="0.2">
      <c r="B101" s="14">
        <v>43191</v>
      </c>
      <c r="C101" s="25">
        <v>161353</v>
      </c>
      <c r="D101" s="25">
        <v>95</v>
      </c>
      <c r="E101" s="19" t="s">
        <v>248</v>
      </c>
      <c r="F101" s="16" t="s">
        <v>249</v>
      </c>
      <c r="G101" s="19" t="s">
        <v>171</v>
      </c>
      <c r="H101" s="19" t="s">
        <v>25</v>
      </c>
      <c r="I101" s="19" t="s">
        <v>37</v>
      </c>
      <c r="J101" s="17" t="s">
        <v>133</v>
      </c>
      <c r="K101" s="18">
        <v>43194</v>
      </c>
      <c r="L101" s="18">
        <v>43195</v>
      </c>
      <c r="M101" s="17" t="s">
        <v>39</v>
      </c>
      <c r="N101" s="19" t="s">
        <v>40</v>
      </c>
      <c r="O101" s="25">
        <v>2</v>
      </c>
      <c r="P101" s="25">
        <v>2018</v>
      </c>
      <c r="Q101" s="22">
        <v>110069</v>
      </c>
      <c r="R101" s="17" t="s">
        <v>30</v>
      </c>
      <c r="S101" s="22">
        <v>48000</v>
      </c>
      <c r="T101" s="25" t="s">
        <v>250</v>
      </c>
      <c r="U101" s="22">
        <v>79000</v>
      </c>
      <c r="V101" s="23">
        <f>SUM(Q101+S101+U101)</f>
        <v>237069</v>
      </c>
      <c r="W101" s="17"/>
    </row>
    <row r="102" spans="2:23" x14ac:dyDescent="0.2">
      <c r="B102" s="14">
        <v>43191</v>
      </c>
      <c r="C102" s="25">
        <v>164563</v>
      </c>
      <c r="D102" s="25">
        <v>155</v>
      </c>
      <c r="E102" s="19" t="s">
        <v>248</v>
      </c>
      <c r="F102" s="16" t="s">
        <v>249</v>
      </c>
      <c r="G102" s="19" t="s">
        <v>228</v>
      </c>
      <c r="H102" s="19" t="s">
        <v>25</v>
      </c>
      <c r="I102" s="19" t="s">
        <v>37</v>
      </c>
      <c r="J102" s="17" t="s">
        <v>235</v>
      </c>
      <c r="K102" s="18">
        <v>43215</v>
      </c>
      <c r="L102" s="18">
        <v>43216</v>
      </c>
      <c r="M102" s="17" t="s">
        <v>39</v>
      </c>
      <c r="N102" s="19" t="s">
        <v>40</v>
      </c>
      <c r="O102" s="25">
        <v>2</v>
      </c>
      <c r="P102" s="25">
        <v>2018</v>
      </c>
      <c r="Q102" s="22">
        <v>110069</v>
      </c>
      <c r="R102" s="17" t="s">
        <v>30</v>
      </c>
      <c r="S102" s="22">
        <v>8000</v>
      </c>
      <c r="T102" s="25" t="s">
        <v>236</v>
      </c>
      <c r="U102" s="22">
        <v>110478</v>
      </c>
      <c r="V102" s="23">
        <f>SUM(Q102+S102+U102)</f>
        <v>228547</v>
      </c>
      <c r="W102" s="17"/>
    </row>
    <row r="103" spans="2:23" x14ac:dyDescent="0.2">
      <c r="B103" s="14">
        <v>43221</v>
      </c>
      <c r="C103" s="15">
        <v>168165</v>
      </c>
      <c r="D103" s="15">
        <v>146</v>
      </c>
      <c r="E103" s="16" t="s">
        <v>211</v>
      </c>
      <c r="F103" s="16" t="s">
        <v>212</v>
      </c>
      <c r="G103" s="16" t="s">
        <v>24</v>
      </c>
      <c r="H103" s="16" t="s">
        <v>25</v>
      </c>
      <c r="I103" s="16" t="s">
        <v>26</v>
      </c>
      <c r="J103" s="17" t="s">
        <v>251</v>
      </c>
      <c r="K103" s="18">
        <v>43235</v>
      </c>
      <c r="L103" s="18">
        <v>43239</v>
      </c>
      <c r="M103" s="17" t="s">
        <v>55</v>
      </c>
      <c r="N103" s="19" t="s">
        <v>40</v>
      </c>
      <c r="O103" s="15">
        <v>5</v>
      </c>
      <c r="P103" s="15">
        <v>2018</v>
      </c>
      <c r="Q103" s="20">
        <v>0</v>
      </c>
      <c r="R103" s="21" t="s">
        <v>252</v>
      </c>
      <c r="S103" s="22">
        <v>0</v>
      </c>
      <c r="T103" s="15" t="s">
        <v>31</v>
      </c>
      <c r="U103" s="23">
        <v>0</v>
      </c>
      <c r="V103" s="23">
        <f>SUM(Q103+S103+U103)</f>
        <v>0</v>
      </c>
      <c r="W103" s="21" t="s">
        <v>81</v>
      </c>
    </row>
    <row r="104" spans="2:23" x14ac:dyDescent="0.2">
      <c r="B104" s="14">
        <v>43221</v>
      </c>
      <c r="C104" s="25">
        <v>164674</v>
      </c>
      <c r="D104" s="25">
        <v>118</v>
      </c>
      <c r="E104" s="19" t="s">
        <v>174</v>
      </c>
      <c r="F104" s="16" t="s">
        <v>175</v>
      </c>
      <c r="G104" s="19" t="s">
        <v>253</v>
      </c>
      <c r="H104" s="19" t="s">
        <v>25</v>
      </c>
      <c r="I104" s="19" t="s">
        <v>37</v>
      </c>
      <c r="J104" s="17" t="s">
        <v>254</v>
      </c>
      <c r="K104" s="18">
        <v>43229</v>
      </c>
      <c r="L104" s="18">
        <v>43230</v>
      </c>
      <c r="M104" s="17" t="s">
        <v>177</v>
      </c>
      <c r="N104" s="19" t="s">
        <v>40</v>
      </c>
      <c r="O104" s="25">
        <v>2</v>
      </c>
      <c r="P104" s="25">
        <v>2018</v>
      </c>
      <c r="Q104" s="22">
        <v>78621</v>
      </c>
      <c r="R104" s="17" t="s">
        <v>30</v>
      </c>
      <c r="S104" s="22">
        <v>6970</v>
      </c>
      <c r="T104" s="25" t="s">
        <v>255</v>
      </c>
      <c r="U104" s="22">
        <v>102908</v>
      </c>
      <c r="V104" s="23">
        <f>SUM(Q104+S104+U104)</f>
        <v>188499</v>
      </c>
      <c r="W104" s="17"/>
    </row>
    <row r="105" spans="2:23" x14ac:dyDescent="0.2">
      <c r="B105" s="14">
        <v>43221</v>
      </c>
      <c r="C105" s="25">
        <v>164712</v>
      </c>
      <c r="D105" s="25">
        <v>121</v>
      </c>
      <c r="E105" s="19" t="s">
        <v>174</v>
      </c>
      <c r="F105" s="16" t="s">
        <v>175</v>
      </c>
      <c r="G105" s="19" t="s">
        <v>256</v>
      </c>
      <c r="H105" s="19" t="s">
        <v>25</v>
      </c>
      <c r="I105" s="19" t="s">
        <v>37</v>
      </c>
      <c r="J105" s="17" t="s">
        <v>257</v>
      </c>
      <c r="K105" s="18">
        <v>43235</v>
      </c>
      <c r="L105" s="18">
        <v>43236</v>
      </c>
      <c r="M105" s="17" t="s">
        <v>177</v>
      </c>
      <c r="N105" s="19" t="s">
        <v>40</v>
      </c>
      <c r="O105" s="25">
        <v>2</v>
      </c>
      <c r="P105" s="25">
        <v>2018</v>
      </c>
      <c r="Q105" s="22">
        <v>110069</v>
      </c>
      <c r="R105" s="17" t="s">
        <v>30</v>
      </c>
      <c r="S105" s="22">
        <v>1130</v>
      </c>
      <c r="T105" s="25" t="s">
        <v>258</v>
      </c>
      <c r="U105" s="22">
        <v>39260</v>
      </c>
      <c r="V105" s="23">
        <f>SUM(Q105+S105+U105)</f>
        <v>150459</v>
      </c>
      <c r="W105" s="17"/>
    </row>
    <row r="106" spans="2:23" x14ac:dyDescent="0.2">
      <c r="B106" s="14">
        <v>43221</v>
      </c>
      <c r="C106" s="25">
        <v>170311</v>
      </c>
      <c r="D106" s="25">
        <v>170</v>
      </c>
      <c r="E106" s="19" t="s">
        <v>174</v>
      </c>
      <c r="F106" s="16" t="s">
        <v>175</v>
      </c>
      <c r="G106" s="19" t="s">
        <v>259</v>
      </c>
      <c r="H106" s="19" t="s">
        <v>25</v>
      </c>
      <c r="I106" s="19" t="s">
        <v>37</v>
      </c>
      <c r="J106" s="17" t="s">
        <v>260</v>
      </c>
      <c r="K106" s="18">
        <v>43251</v>
      </c>
      <c r="L106" s="18">
        <v>43251</v>
      </c>
      <c r="M106" s="17" t="s">
        <v>177</v>
      </c>
      <c r="N106" s="19" t="s">
        <v>40</v>
      </c>
      <c r="O106" s="25">
        <v>1</v>
      </c>
      <c r="P106" s="25">
        <v>2018</v>
      </c>
      <c r="Q106" s="22">
        <v>31448</v>
      </c>
      <c r="R106" s="17" t="s">
        <v>30</v>
      </c>
      <c r="S106" s="22">
        <v>30800</v>
      </c>
      <c r="T106" s="25" t="s">
        <v>261</v>
      </c>
      <c r="U106" s="22">
        <v>88000</v>
      </c>
      <c r="V106" s="23">
        <f>SUM(Q106+S106+U106)</f>
        <v>150248</v>
      </c>
      <c r="W106" s="17"/>
    </row>
    <row r="107" spans="2:23" x14ac:dyDescent="0.2">
      <c r="B107" s="14">
        <v>43221</v>
      </c>
      <c r="C107" s="15">
        <v>169825</v>
      </c>
      <c r="D107" s="15">
        <v>164</v>
      </c>
      <c r="E107" s="16" t="s">
        <v>88</v>
      </c>
      <c r="F107" s="16" t="s">
        <v>89</v>
      </c>
      <c r="G107" s="16" t="s">
        <v>262</v>
      </c>
      <c r="H107" s="16" t="s">
        <v>25</v>
      </c>
      <c r="I107" s="16" t="s">
        <v>26</v>
      </c>
      <c r="J107" s="17" t="s">
        <v>263</v>
      </c>
      <c r="K107" s="18">
        <v>43249</v>
      </c>
      <c r="L107" s="18">
        <v>43251</v>
      </c>
      <c r="M107" s="17" t="s">
        <v>55</v>
      </c>
      <c r="N107" s="19" t="s">
        <v>40</v>
      </c>
      <c r="O107" s="15">
        <v>3</v>
      </c>
      <c r="P107" s="15">
        <v>2018</v>
      </c>
      <c r="Q107" s="20">
        <v>296913</v>
      </c>
      <c r="R107" s="21" t="s">
        <v>30</v>
      </c>
      <c r="S107" s="22">
        <v>0</v>
      </c>
      <c r="T107" s="15" t="s">
        <v>264</v>
      </c>
      <c r="U107" s="23">
        <v>136407</v>
      </c>
      <c r="V107" s="23">
        <f>SUM(Q107+S107+U107)</f>
        <v>433320</v>
      </c>
      <c r="W107" s="21"/>
    </row>
    <row r="108" spans="2:23" x14ac:dyDescent="0.2">
      <c r="B108" s="14">
        <v>43221</v>
      </c>
      <c r="C108" s="25">
        <v>164673</v>
      </c>
      <c r="D108" s="25">
        <v>119</v>
      </c>
      <c r="E108" s="19" t="s">
        <v>95</v>
      </c>
      <c r="F108" s="16" t="s">
        <v>96</v>
      </c>
      <c r="G108" s="19" t="s">
        <v>125</v>
      </c>
      <c r="H108" s="19" t="s">
        <v>25</v>
      </c>
      <c r="I108" s="19" t="s">
        <v>37</v>
      </c>
      <c r="J108" s="17" t="s">
        <v>265</v>
      </c>
      <c r="K108" s="18">
        <v>43222</v>
      </c>
      <c r="L108" s="18">
        <v>43223</v>
      </c>
      <c r="M108" s="17" t="s">
        <v>55</v>
      </c>
      <c r="N108" s="19" t="s">
        <v>40</v>
      </c>
      <c r="O108" s="25">
        <v>2</v>
      </c>
      <c r="P108" s="25">
        <v>2018</v>
      </c>
      <c r="Q108" s="22">
        <v>78621</v>
      </c>
      <c r="R108" s="17" t="s">
        <v>30</v>
      </c>
      <c r="S108" s="22">
        <v>0</v>
      </c>
      <c r="T108" s="25" t="s">
        <v>266</v>
      </c>
      <c r="U108" s="22">
        <v>118020</v>
      </c>
      <c r="V108" s="23">
        <f>SUM(Q108+S108+U108)</f>
        <v>196641</v>
      </c>
      <c r="W108" s="17"/>
    </row>
    <row r="109" spans="2:23" x14ac:dyDescent="0.2">
      <c r="B109" s="14">
        <v>43221</v>
      </c>
      <c r="C109" s="25">
        <v>164798</v>
      </c>
      <c r="D109" s="25">
        <v>120</v>
      </c>
      <c r="E109" s="19" t="s">
        <v>211</v>
      </c>
      <c r="F109" s="16" t="s">
        <v>212</v>
      </c>
      <c r="G109" s="19" t="s">
        <v>125</v>
      </c>
      <c r="H109" s="19" t="s">
        <v>25</v>
      </c>
      <c r="I109" s="19" t="s">
        <v>37</v>
      </c>
      <c r="J109" s="17" t="s">
        <v>265</v>
      </c>
      <c r="K109" s="18">
        <v>43222</v>
      </c>
      <c r="L109" s="18">
        <v>43224</v>
      </c>
      <c r="M109" s="17" t="s">
        <v>55</v>
      </c>
      <c r="N109" s="19" t="s">
        <v>40</v>
      </c>
      <c r="O109" s="25">
        <v>3</v>
      </c>
      <c r="P109" s="25">
        <v>2018</v>
      </c>
      <c r="Q109" s="22">
        <v>78621</v>
      </c>
      <c r="R109" s="17" t="s">
        <v>30</v>
      </c>
      <c r="S109" s="22">
        <v>21500</v>
      </c>
      <c r="T109" s="25" t="s">
        <v>266</v>
      </c>
      <c r="U109" s="22">
        <v>118020</v>
      </c>
      <c r="V109" s="23">
        <f>SUM(Q109+S109+U109)</f>
        <v>218141</v>
      </c>
      <c r="W109" s="17"/>
    </row>
    <row r="110" spans="2:23" ht="11.45" customHeight="1" x14ac:dyDescent="0.2">
      <c r="B110" s="14">
        <v>43221</v>
      </c>
      <c r="C110" s="25">
        <v>165693</v>
      </c>
      <c r="D110" s="25">
        <v>122</v>
      </c>
      <c r="E110" s="19" t="s">
        <v>209</v>
      </c>
      <c r="F110" s="16" t="s">
        <v>146</v>
      </c>
      <c r="G110" s="19" t="s">
        <v>125</v>
      </c>
      <c r="H110" s="19" t="s">
        <v>25</v>
      </c>
      <c r="I110" s="19" t="s">
        <v>37</v>
      </c>
      <c r="J110" s="17" t="s">
        <v>265</v>
      </c>
      <c r="K110" s="18">
        <v>43222</v>
      </c>
      <c r="L110" s="18">
        <v>43194</v>
      </c>
      <c r="M110" s="17" t="s">
        <v>39</v>
      </c>
      <c r="N110" s="19" t="s">
        <v>40</v>
      </c>
      <c r="O110" s="25">
        <v>1</v>
      </c>
      <c r="P110" s="25">
        <v>2018</v>
      </c>
      <c r="Q110" s="22">
        <v>78621</v>
      </c>
      <c r="R110" s="17" t="s">
        <v>30</v>
      </c>
      <c r="S110" s="22">
        <v>16500</v>
      </c>
      <c r="T110" s="25" t="s">
        <v>266</v>
      </c>
      <c r="U110" s="22">
        <v>118020</v>
      </c>
      <c r="V110" s="23">
        <f>SUM(Q110+S110+U110)</f>
        <v>213141</v>
      </c>
      <c r="W110" s="17"/>
    </row>
    <row r="111" spans="2:23" x14ac:dyDescent="0.2">
      <c r="B111" s="14">
        <v>43221</v>
      </c>
      <c r="C111" s="25">
        <v>165823</v>
      </c>
      <c r="D111" s="25">
        <v>123</v>
      </c>
      <c r="E111" s="19" t="s">
        <v>145</v>
      </c>
      <c r="F111" s="16" t="s">
        <v>146</v>
      </c>
      <c r="G111" s="19" t="s">
        <v>125</v>
      </c>
      <c r="H111" s="19" t="s">
        <v>25</v>
      </c>
      <c r="I111" s="19" t="s">
        <v>37</v>
      </c>
      <c r="J111" s="17" t="s">
        <v>267</v>
      </c>
      <c r="K111" s="18">
        <v>43222</v>
      </c>
      <c r="L111" s="18">
        <v>43223</v>
      </c>
      <c r="M111" s="17" t="s">
        <v>39</v>
      </c>
      <c r="N111" s="19" t="s">
        <v>40</v>
      </c>
      <c r="O111" s="25">
        <v>2</v>
      </c>
      <c r="P111" s="25">
        <v>2018</v>
      </c>
      <c r="Q111" s="22">
        <v>78621</v>
      </c>
      <c r="R111" s="17" t="s">
        <v>30</v>
      </c>
      <c r="S111" s="22">
        <v>0</v>
      </c>
      <c r="T111" s="25" t="s">
        <v>266</v>
      </c>
      <c r="U111" s="22">
        <v>118020</v>
      </c>
      <c r="V111" s="23">
        <f>SUM(Q111+S111+U111)</f>
        <v>196641</v>
      </c>
      <c r="W111" s="17"/>
    </row>
    <row r="112" spans="2:23" x14ac:dyDescent="0.2">
      <c r="B112" s="14">
        <v>43221</v>
      </c>
      <c r="C112" s="25">
        <v>165946</v>
      </c>
      <c r="D112" s="25">
        <v>125</v>
      </c>
      <c r="E112" s="19" t="s">
        <v>198</v>
      </c>
      <c r="F112" s="16" t="s">
        <v>146</v>
      </c>
      <c r="G112" s="19" t="s">
        <v>125</v>
      </c>
      <c r="H112" s="19" t="s">
        <v>25</v>
      </c>
      <c r="I112" s="19" t="s">
        <v>37</v>
      </c>
      <c r="J112" s="17" t="s">
        <v>268</v>
      </c>
      <c r="K112" s="18">
        <v>43222</v>
      </c>
      <c r="L112" s="18">
        <v>43223</v>
      </c>
      <c r="M112" s="17" t="s">
        <v>39</v>
      </c>
      <c r="N112" s="19" t="s">
        <v>40</v>
      </c>
      <c r="O112" s="25">
        <v>2</v>
      </c>
      <c r="P112" s="25">
        <v>2018</v>
      </c>
      <c r="Q112" s="22">
        <v>78621</v>
      </c>
      <c r="R112" s="17" t="s">
        <v>30</v>
      </c>
      <c r="S112" s="22">
        <v>14000</v>
      </c>
      <c r="T112" s="25" t="s">
        <v>266</v>
      </c>
      <c r="U112" s="22">
        <v>118020</v>
      </c>
      <c r="V112" s="23">
        <f>SUM(Q112+S112+U112)</f>
        <v>210641</v>
      </c>
      <c r="W112" s="17"/>
    </row>
    <row r="113" spans="2:25" x14ac:dyDescent="0.2">
      <c r="B113" s="14">
        <v>43221</v>
      </c>
      <c r="C113" s="25">
        <v>163703</v>
      </c>
      <c r="D113" s="25">
        <v>109</v>
      </c>
      <c r="E113" s="19" t="s">
        <v>237</v>
      </c>
      <c r="F113" s="16" t="s">
        <v>136</v>
      </c>
      <c r="G113" s="19" t="s">
        <v>125</v>
      </c>
      <c r="H113" s="19" t="s">
        <v>25</v>
      </c>
      <c r="I113" s="19" t="s">
        <v>37</v>
      </c>
      <c r="J113" s="17" t="s">
        <v>269</v>
      </c>
      <c r="K113" s="18">
        <v>43222</v>
      </c>
      <c r="L113" s="18">
        <v>43223</v>
      </c>
      <c r="M113" s="17" t="s">
        <v>39</v>
      </c>
      <c r="N113" s="19" t="s">
        <v>40</v>
      </c>
      <c r="O113" s="25">
        <v>2</v>
      </c>
      <c r="P113" s="25">
        <v>2018</v>
      </c>
      <c r="Q113" s="22">
        <v>110069</v>
      </c>
      <c r="R113" s="17" t="s">
        <v>30</v>
      </c>
      <c r="S113" s="22">
        <v>68355</v>
      </c>
      <c r="T113" s="25" t="s">
        <v>270</v>
      </c>
      <c r="U113" s="22">
        <v>181380</v>
      </c>
      <c r="V113" s="23">
        <f>SUM(Q113+S113+U113)</f>
        <v>359804</v>
      </c>
      <c r="W113" s="17"/>
    </row>
    <row r="114" spans="2:25" x14ac:dyDescent="0.2">
      <c r="B114" s="14">
        <v>43221</v>
      </c>
      <c r="C114" s="25">
        <v>166187</v>
      </c>
      <c r="D114" s="25">
        <v>140</v>
      </c>
      <c r="E114" s="19" t="s">
        <v>120</v>
      </c>
      <c r="F114" s="16" t="s">
        <v>121</v>
      </c>
      <c r="G114" s="19" t="s">
        <v>253</v>
      </c>
      <c r="H114" s="19" t="s">
        <v>25</v>
      </c>
      <c r="I114" s="19" t="s">
        <v>37</v>
      </c>
      <c r="J114" s="17" t="s">
        <v>271</v>
      </c>
      <c r="K114" s="18">
        <v>43227</v>
      </c>
      <c r="L114" s="18">
        <v>43230</v>
      </c>
      <c r="M114" s="17" t="s">
        <v>55</v>
      </c>
      <c r="N114" s="19" t="s">
        <v>40</v>
      </c>
      <c r="O114" s="25">
        <v>4</v>
      </c>
      <c r="P114" s="25">
        <v>2018</v>
      </c>
      <c r="Q114" s="22">
        <v>267311</v>
      </c>
      <c r="R114" s="17" t="s">
        <v>30</v>
      </c>
      <c r="S114" s="22">
        <v>37450</v>
      </c>
      <c r="T114" s="25" t="s">
        <v>272</v>
      </c>
      <c r="U114" s="22">
        <v>116238</v>
      </c>
      <c r="V114" s="23">
        <f>SUM(Q114+S114+U114)</f>
        <v>420999</v>
      </c>
      <c r="W114" s="17"/>
    </row>
    <row r="115" spans="2:25" x14ac:dyDescent="0.2">
      <c r="B115" s="14">
        <v>43221</v>
      </c>
      <c r="C115" s="25">
        <v>165961</v>
      </c>
      <c r="D115" s="25">
        <v>126</v>
      </c>
      <c r="E115" s="19" t="s">
        <v>92</v>
      </c>
      <c r="F115" s="16" t="s">
        <v>93</v>
      </c>
      <c r="G115" s="19" t="s">
        <v>273</v>
      </c>
      <c r="H115" s="19" t="s">
        <v>36</v>
      </c>
      <c r="I115" s="19" t="s">
        <v>37</v>
      </c>
      <c r="J115" s="17" t="s">
        <v>274</v>
      </c>
      <c r="K115" s="18">
        <v>43228</v>
      </c>
      <c r="L115" s="18">
        <v>43228</v>
      </c>
      <c r="M115" s="17" t="s">
        <v>55</v>
      </c>
      <c r="N115" s="19" t="s">
        <v>40</v>
      </c>
      <c r="O115" s="25">
        <v>1</v>
      </c>
      <c r="P115" s="25">
        <v>2018</v>
      </c>
      <c r="Q115" s="22">
        <v>31448</v>
      </c>
      <c r="R115" s="17" t="s">
        <v>30</v>
      </c>
      <c r="S115" s="22">
        <v>60112</v>
      </c>
      <c r="T115" s="15" t="s">
        <v>31</v>
      </c>
      <c r="U115" s="22">
        <v>0</v>
      </c>
      <c r="V115" s="23">
        <f>SUM(Q115+S115+U115)</f>
        <v>91560</v>
      </c>
      <c r="W115" s="17"/>
    </row>
    <row r="116" spans="2:25" x14ac:dyDescent="0.2">
      <c r="B116" s="14">
        <v>43221</v>
      </c>
      <c r="C116" s="25">
        <v>165945</v>
      </c>
      <c r="D116" s="25">
        <v>124</v>
      </c>
      <c r="E116" s="19" t="s">
        <v>142</v>
      </c>
      <c r="F116" s="16" t="s">
        <v>143</v>
      </c>
      <c r="G116" s="19" t="s">
        <v>253</v>
      </c>
      <c r="H116" s="19" t="s">
        <v>25</v>
      </c>
      <c r="I116" s="19" t="s">
        <v>37</v>
      </c>
      <c r="J116" s="17" t="s">
        <v>275</v>
      </c>
      <c r="K116" s="18">
        <v>43229</v>
      </c>
      <c r="L116" s="18">
        <v>43230</v>
      </c>
      <c r="M116" s="17" t="s">
        <v>39</v>
      </c>
      <c r="N116" s="19" t="s">
        <v>40</v>
      </c>
      <c r="O116" s="25">
        <v>2</v>
      </c>
      <c r="P116" s="25">
        <v>2018</v>
      </c>
      <c r="Q116" s="22">
        <v>78621</v>
      </c>
      <c r="R116" s="17" t="s">
        <v>30</v>
      </c>
      <c r="S116" s="22">
        <v>7950</v>
      </c>
      <c r="T116" s="25" t="s">
        <v>276</v>
      </c>
      <c r="U116" s="22">
        <v>281500</v>
      </c>
      <c r="V116" s="23">
        <f>SUM(Q116+S116+U116)</f>
        <v>368071</v>
      </c>
      <c r="W116" s="17"/>
    </row>
    <row r="117" spans="2:25" x14ac:dyDescent="0.2">
      <c r="B117" s="14">
        <v>43221</v>
      </c>
      <c r="C117" s="25">
        <v>165950</v>
      </c>
      <c r="D117" s="25">
        <v>127</v>
      </c>
      <c r="E117" s="19" t="s">
        <v>200</v>
      </c>
      <c r="F117" s="16" t="s">
        <v>146</v>
      </c>
      <c r="G117" s="19" t="s">
        <v>253</v>
      </c>
      <c r="H117" s="19" t="s">
        <v>25</v>
      </c>
      <c r="I117" s="19" t="s">
        <v>37</v>
      </c>
      <c r="J117" s="17" t="s">
        <v>277</v>
      </c>
      <c r="K117" s="18">
        <v>43229</v>
      </c>
      <c r="L117" s="18">
        <v>43230</v>
      </c>
      <c r="M117" s="17" t="s">
        <v>39</v>
      </c>
      <c r="N117" s="19" t="s">
        <v>40</v>
      </c>
      <c r="O117" s="25">
        <v>2</v>
      </c>
      <c r="P117" s="25">
        <v>2018</v>
      </c>
      <c r="Q117" s="22">
        <v>78621</v>
      </c>
      <c r="R117" s="17" t="s">
        <v>30</v>
      </c>
      <c r="S117" s="22">
        <v>0</v>
      </c>
      <c r="T117" s="25" t="s">
        <v>278</v>
      </c>
      <c r="U117" s="22">
        <v>141178</v>
      </c>
      <c r="V117" s="23">
        <f>SUM(Q117+S117+U117)</f>
        <v>219799</v>
      </c>
      <c r="W117" s="17"/>
    </row>
    <row r="118" spans="2:25" x14ac:dyDescent="0.2">
      <c r="B118" s="14">
        <v>43221</v>
      </c>
      <c r="C118" s="25">
        <v>166007</v>
      </c>
      <c r="D118" s="25">
        <v>134</v>
      </c>
      <c r="E118" s="19" t="s">
        <v>211</v>
      </c>
      <c r="F118" s="16" t="s">
        <v>212</v>
      </c>
      <c r="G118" s="19" t="s">
        <v>253</v>
      </c>
      <c r="H118" s="19" t="s">
        <v>25</v>
      </c>
      <c r="I118" s="19" t="s">
        <v>37</v>
      </c>
      <c r="J118" s="17" t="s">
        <v>279</v>
      </c>
      <c r="K118" s="18">
        <v>43229</v>
      </c>
      <c r="L118" s="18">
        <v>43230</v>
      </c>
      <c r="M118" s="17" t="s">
        <v>55</v>
      </c>
      <c r="N118" s="19" t="s">
        <v>40</v>
      </c>
      <c r="O118" s="25">
        <v>2</v>
      </c>
      <c r="P118" s="25">
        <v>2018</v>
      </c>
      <c r="Q118" s="22">
        <v>78621</v>
      </c>
      <c r="R118" s="17" t="s">
        <v>30</v>
      </c>
      <c r="S118" s="22">
        <v>12050</v>
      </c>
      <c r="T118" s="25" t="s">
        <v>280</v>
      </c>
      <c r="U118" s="22">
        <v>182578</v>
      </c>
      <c r="V118" s="23">
        <f>SUM(Q118+S118+U118)</f>
        <v>273249</v>
      </c>
      <c r="W118" s="17"/>
    </row>
    <row r="119" spans="2:25" x14ac:dyDescent="0.2">
      <c r="B119" s="14">
        <v>43221</v>
      </c>
      <c r="C119" s="25">
        <v>166997</v>
      </c>
      <c r="D119" s="25">
        <v>132</v>
      </c>
      <c r="E119" s="19" t="s">
        <v>281</v>
      </c>
      <c r="F119" s="16" t="s">
        <v>34</v>
      </c>
      <c r="G119" s="19" t="s">
        <v>282</v>
      </c>
      <c r="H119" s="19" t="s">
        <v>36</v>
      </c>
      <c r="I119" s="19" t="s">
        <v>37</v>
      </c>
      <c r="J119" s="17" t="s">
        <v>283</v>
      </c>
      <c r="K119" s="18">
        <v>43230</v>
      </c>
      <c r="L119" s="18">
        <v>43230</v>
      </c>
      <c r="M119" s="17" t="s">
        <v>39</v>
      </c>
      <c r="N119" s="19" t="s">
        <v>40</v>
      </c>
      <c r="O119" s="25">
        <v>1</v>
      </c>
      <c r="P119" s="25">
        <v>2018</v>
      </c>
      <c r="Q119" s="22">
        <v>31448</v>
      </c>
      <c r="R119" s="17" t="s">
        <v>30</v>
      </c>
      <c r="S119" s="22">
        <v>0</v>
      </c>
      <c r="T119" s="15" t="s">
        <v>31</v>
      </c>
      <c r="U119" s="22">
        <v>0</v>
      </c>
      <c r="V119" s="23">
        <f>SUM(Q119+S119+U119)</f>
        <v>31448</v>
      </c>
      <c r="W119" s="17"/>
    </row>
    <row r="120" spans="2:25" x14ac:dyDescent="0.2">
      <c r="B120" s="14">
        <v>43221</v>
      </c>
      <c r="C120" s="25">
        <v>166873</v>
      </c>
      <c r="D120" s="25">
        <v>131</v>
      </c>
      <c r="E120" s="19" t="s">
        <v>135</v>
      </c>
      <c r="F120" s="16" t="s">
        <v>136</v>
      </c>
      <c r="G120" s="19" t="s">
        <v>273</v>
      </c>
      <c r="H120" s="19" t="s">
        <v>36</v>
      </c>
      <c r="I120" s="19" t="s">
        <v>37</v>
      </c>
      <c r="J120" s="17" t="s">
        <v>284</v>
      </c>
      <c r="K120" s="18">
        <v>43234</v>
      </c>
      <c r="L120" s="18">
        <v>43234</v>
      </c>
      <c r="M120" s="17" t="s">
        <v>39</v>
      </c>
      <c r="N120" s="19" t="s">
        <v>40</v>
      </c>
      <c r="O120" s="25">
        <v>1</v>
      </c>
      <c r="P120" s="25">
        <v>2018</v>
      </c>
      <c r="Q120" s="22">
        <v>31448</v>
      </c>
      <c r="R120" s="17" t="s">
        <v>30</v>
      </c>
      <c r="S120" s="22">
        <v>16000</v>
      </c>
      <c r="T120" s="15" t="s">
        <v>31</v>
      </c>
      <c r="U120" s="22">
        <v>0</v>
      </c>
      <c r="V120" s="23">
        <f>SUM(Q120+S120+U120)</f>
        <v>47448</v>
      </c>
      <c r="W120" s="17"/>
    </row>
    <row r="121" spans="2:25" x14ac:dyDescent="0.2">
      <c r="B121" s="14">
        <v>43221</v>
      </c>
      <c r="C121" s="25">
        <v>167171</v>
      </c>
      <c r="D121" s="25">
        <v>136</v>
      </c>
      <c r="E121" s="19" t="s">
        <v>237</v>
      </c>
      <c r="F121" s="16" t="s">
        <v>136</v>
      </c>
      <c r="G121" s="19" t="s">
        <v>285</v>
      </c>
      <c r="H121" s="19" t="s">
        <v>25</v>
      </c>
      <c r="I121" s="19" t="s">
        <v>37</v>
      </c>
      <c r="J121" s="17" t="s">
        <v>286</v>
      </c>
      <c r="K121" s="18">
        <v>43234</v>
      </c>
      <c r="L121" s="18">
        <v>43236</v>
      </c>
      <c r="M121" s="17" t="s">
        <v>39</v>
      </c>
      <c r="N121" s="19" t="s">
        <v>40</v>
      </c>
      <c r="O121" s="25">
        <v>3</v>
      </c>
      <c r="P121" s="25">
        <v>2018</v>
      </c>
      <c r="Q121" s="22">
        <v>188690</v>
      </c>
      <c r="R121" s="17" t="s">
        <v>30</v>
      </c>
      <c r="S121" s="22">
        <v>0</v>
      </c>
      <c r="T121" s="25" t="s">
        <v>287</v>
      </c>
      <c r="U121" s="22">
        <v>70469</v>
      </c>
      <c r="V121" s="23">
        <f>SUM(Q121+S121+U121)</f>
        <v>259159</v>
      </c>
      <c r="W121" s="17"/>
    </row>
    <row r="122" spans="2:25" x14ac:dyDescent="0.2">
      <c r="B122" s="14">
        <v>43221</v>
      </c>
      <c r="C122" s="25">
        <v>166889</v>
      </c>
      <c r="D122" s="25">
        <v>135</v>
      </c>
      <c r="E122" s="19" t="s">
        <v>45</v>
      </c>
      <c r="F122" s="16" t="s">
        <v>34</v>
      </c>
      <c r="G122" s="19" t="s">
        <v>171</v>
      </c>
      <c r="H122" s="19" t="s">
        <v>25</v>
      </c>
      <c r="I122" s="19" t="s">
        <v>37</v>
      </c>
      <c r="J122" s="17" t="s">
        <v>288</v>
      </c>
      <c r="K122" s="18">
        <v>43234</v>
      </c>
      <c r="L122" s="18">
        <v>43238</v>
      </c>
      <c r="M122" s="17" t="s">
        <v>39</v>
      </c>
      <c r="N122" s="19" t="s">
        <v>40</v>
      </c>
      <c r="O122" s="25">
        <v>5</v>
      </c>
      <c r="P122" s="25">
        <v>2018</v>
      </c>
      <c r="Q122" s="22">
        <v>345932</v>
      </c>
      <c r="R122" s="17" t="s">
        <v>30</v>
      </c>
      <c r="S122" s="22">
        <v>98327</v>
      </c>
      <c r="T122" s="25" t="s">
        <v>289</v>
      </c>
      <c r="U122" s="22">
        <v>78658</v>
      </c>
      <c r="V122" s="23">
        <f>SUM(Q122+S122+U122)</f>
        <v>522917</v>
      </c>
      <c r="W122" s="17"/>
    </row>
    <row r="123" spans="2:25" x14ac:dyDescent="0.2">
      <c r="B123" s="14">
        <v>43221</v>
      </c>
      <c r="C123" s="25">
        <v>166055</v>
      </c>
      <c r="D123" s="25">
        <v>130</v>
      </c>
      <c r="E123" s="19" t="s">
        <v>200</v>
      </c>
      <c r="F123" s="16" t="s">
        <v>146</v>
      </c>
      <c r="G123" s="19" t="s">
        <v>256</v>
      </c>
      <c r="H123" s="19" t="s">
        <v>25</v>
      </c>
      <c r="I123" s="19" t="s">
        <v>37</v>
      </c>
      <c r="J123" s="17" t="s">
        <v>290</v>
      </c>
      <c r="K123" s="18">
        <v>43235</v>
      </c>
      <c r="L123" s="18">
        <v>43236</v>
      </c>
      <c r="M123" s="17" t="s">
        <v>39</v>
      </c>
      <c r="N123" s="19" t="s">
        <v>40</v>
      </c>
      <c r="O123" s="25">
        <v>2</v>
      </c>
      <c r="P123" s="25">
        <v>2018</v>
      </c>
      <c r="Q123" s="22">
        <v>110069</v>
      </c>
      <c r="R123" s="17" t="s">
        <v>30</v>
      </c>
      <c r="S123" s="22">
        <v>25000</v>
      </c>
      <c r="T123" s="25" t="s">
        <v>258</v>
      </c>
      <c r="U123" s="22">
        <v>39260</v>
      </c>
      <c r="V123" s="23">
        <f>SUM(Q123+S123+U123)</f>
        <v>174329</v>
      </c>
      <c r="W123" s="17"/>
    </row>
    <row r="124" spans="2:25" x14ac:dyDescent="0.2">
      <c r="B124" s="14">
        <v>43221</v>
      </c>
      <c r="C124" s="25">
        <v>167280</v>
      </c>
      <c r="D124" s="25">
        <v>137</v>
      </c>
      <c r="E124" s="19" t="s">
        <v>198</v>
      </c>
      <c r="F124" s="16" t="s">
        <v>146</v>
      </c>
      <c r="G124" s="19" t="s">
        <v>256</v>
      </c>
      <c r="H124" s="19" t="s">
        <v>25</v>
      </c>
      <c r="I124" s="19" t="s">
        <v>37</v>
      </c>
      <c r="J124" s="17" t="s">
        <v>291</v>
      </c>
      <c r="K124" s="18">
        <v>43235</v>
      </c>
      <c r="L124" s="18">
        <v>43236</v>
      </c>
      <c r="M124" s="17" t="s">
        <v>39</v>
      </c>
      <c r="N124" s="19" t="s">
        <v>40</v>
      </c>
      <c r="O124" s="25">
        <v>2</v>
      </c>
      <c r="P124" s="25">
        <v>2018</v>
      </c>
      <c r="Q124" s="22">
        <v>110069</v>
      </c>
      <c r="R124" s="17" t="s">
        <v>30</v>
      </c>
      <c r="S124" s="22">
        <v>15000</v>
      </c>
      <c r="T124" s="25" t="s">
        <v>258</v>
      </c>
      <c r="U124" s="22">
        <v>39260</v>
      </c>
      <c r="V124" s="23">
        <f>SUM(Q124+S124+U124)</f>
        <v>164329</v>
      </c>
      <c r="W124" s="17"/>
    </row>
    <row r="125" spans="2:25" x14ac:dyDescent="0.2">
      <c r="B125" s="14">
        <v>43221</v>
      </c>
      <c r="C125" s="25">
        <v>167647</v>
      </c>
      <c r="D125" s="25">
        <v>141</v>
      </c>
      <c r="E125" s="19" t="s">
        <v>145</v>
      </c>
      <c r="F125" s="16" t="s">
        <v>146</v>
      </c>
      <c r="G125" s="19" t="s">
        <v>256</v>
      </c>
      <c r="H125" s="19" t="s">
        <v>25</v>
      </c>
      <c r="I125" s="19" t="s">
        <v>37</v>
      </c>
      <c r="J125" s="17" t="s">
        <v>292</v>
      </c>
      <c r="K125" s="18">
        <v>43235</v>
      </c>
      <c r="L125" s="18">
        <v>43236</v>
      </c>
      <c r="M125" s="17" t="s">
        <v>39</v>
      </c>
      <c r="N125" s="19" t="s">
        <v>40</v>
      </c>
      <c r="O125" s="25">
        <v>2</v>
      </c>
      <c r="P125" s="25">
        <v>2018</v>
      </c>
      <c r="Q125" s="22">
        <v>110069</v>
      </c>
      <c r="R125" s="17" t="s">
        <v>30</v>
      </c>
      <c r="S125" s="22"/>
      <c r="T125" s="25" t="s">
        <v>293</v>
      </c>
      <c r="U125" s="22">
        <v>39260</v>
      </c>
      <c r="V125" s="23">
        <f>SUM(Q125+S125+U125)</f>
        <v>149329</v>
      </c>
      <c r="W125" s="17"/>
    </row>
    <row r="126" spans="2:25" x14ac:dyDescent="0.2">
      <c r="B126" s="14">
        <v>43221</v>
      </c>
      <c r="C126" s="25">
        <v>167638</v>
      </c>
      <c r="D126" s="25">
        <v>143</v>
      </c>
      <c r="E126" s="19" t="s">
        <v>209</v>
      </c>
      <c r="F126" s="16" t="s">
        <v>146</v>
      </c>
      <c r="G126" s="19" t="s">
        <v>256</v>
      </c>
      <c r="H126" s="19" t="s">
        <v>25</v>
      </c>
      <c r="I126" s="19" t="s">
        <v>37</v>
      </c>
      <c r="J126" s="17" t="s">
        <v>294</v>
      </c>
      <c r="K126" s="18">
        <v>43235</v>
      </c>
      <c r="L126" s="18">
        <v>43236</v>
      </c>
      <c r="M126" s="17" t="s">
        <v>39</v>
      </c>
      <c r="N126" s="19" t="s">
        <v>40</v>
      </c>
      <c r="O126" s="25">
        <v>2</v>
      </c>
      <c r="P126" s="25">
        <v>2018</v>
      </c>
      <c r="Q126" s="22">
        <v>110069</v>
      </c>
      <c r="R126" s="17" t="s">
        <v>30</v>
      </c>
      <c r="S126" s="22">
        <v>27000</v>
      </c>
      <c r="T126" s="25" t="s">
        <v>293</v>
      </c>
      <c r="U126" s="22">
        <v>39260</v>
      </c>
      <c r="V126" s="23">
        <f>SUM(Q126+S126+U126)</f>
        <v>176329</v>
      </c>
      <c r="W126" s="17"/>
    </row>
    <row r="127" spans="2:25" s="26" customFormat="1" ht="12" customHeight="1" x14ac:dyDescent="0.2">
      <c r="B127" s="14">
        <v>43221</v>
      </c>
      <c r="C127" s="25">
        <v>168159</v>
      </c>
      <c r="D127" s="25">
        <v>147</v>
      </c>
      <c r="E127" s="19" t="s">
        <v>120</v>
      </c>
      <c r="F127" s="16" t="s">
        <v>121</v>
      </c>
      <c r="G127" s="19" t="s">
        <v>295</v>
      </c>
      <c r="H127" s="19" t="s">
        <v>25</v>
      </c>
      <c r="I127" s="19" t="s">
        <v>37</v>
      </c>
      <c r="J127" s="17" t="s">
        <v>296</v>
      </c>
      <c r="K127" s="18">
        <v>43235</v>
      </c>
      <c r="L127" s="18">
        <v>43237</v>
      </c>
      <c r="M127" s="17" t="s">
        <v>55</v>
      </c>
      <c r="N127" s="19" t="s">
        <v>40</v>
      </c>
      <c r="O127" s="25">
        <v>3</v>
      </c>
      <c r="P127" s="25">
        <v>2018</v>
      </c>
      <c r="Q127" s="22">
        <v>188690</v>
      </c>
      <c r="R127" s="17" t="s">
        <v>30</v>
      </c>
      <c r="S127" s="22">
        <v>30500</v>
      </c>
      <c r="T127" s="25" t="s">
        <v>297</v>
      </c>
      <c r="U127" s="22">
        <v>94028</v>
      </c>
      <c r="V127" s="23">
        <f>SUM(Q127+S127+U127)</f>
        <v>313218</v>
      </c>
      <c r="W127" s="17"/>
      <c r="X127" s="24"/>
      <c r="Y127" s="24"/>
    </row>
    <row r="128" spans="2:25" x14ac:dyDescent="0.2">
      <c r="B128" s="14">
        <v>43221</v>
      </c>
      <c r="C128" s="25">
        <v>166972</v>
      </c>
      <c r="D128" s="25">
        <v>139</v>
      </c>
      <c r="E128" s="19" t="s">
        <v>149</v>
      </c>
      <c r="F128" s="16" t="s">
        <v>150</v>
      </c>
      <c r="G128" s="19" t="s">
        <v>298</v>
      </c>
      <c r="H128" s="19" t="s">
        <v>25</v>
      </c>
      <c r="I128" s="19" t="s">
        <v>37</v>
      </c>
      <c r="J128" s="17" t="s">
        <v>299</v>
      </c>
      <c r="K128" s="18">
        <v>43236</v>
      </c>
      <c r="L128" s="18">
        <v>43238</v>
      </c>
      <c r="M128" s="17" t="s">
        <v>39</v>
      </c>
      <c r="N128" s="19" t="s">
        <v>40</v>
      </c>
      <c r="O128" s="25">
        <v>3</v>
      </c>
      <c r="P128" s="25">
        <v>2018</v>
      </c>
      <c r="Q128" s="22">
        <v>188690</v>
      </c>
      <c r="R128" s="17" t="s">
        <v>30</v>
      </c>
      <c r="S128" s="22">
        <v>53400</v>
      </c>
      <c r="T128" s="25" t="s">
        <v>300</v>
      </c>
      <c r="U128" s="22">
        <v>117580</v>
      </c>
      <c r="V128" s="23">
        <f>SUM(Q128+S128+U128)</f>
        <v>359670</v>
      </c>
      <c r="W128" s="17"/>
    </row>
    <row r="129" spans="2:25" x14ac:dyDescent="0.2">
      <c r="B129" s="14">
        <v>43221</v>
      </c>
      <c r="C129" s="25">
        <v>168061</v>
      </c>
      <c r="D129" s="25">
        <v>148</v>
      </c>
      <c r="E129" s="19" t="s">
        <v>92</v>
      </c>
      <c r="F129" s="16" t="s">
        <v>93</v>
      </c>
      <c r="G129" s="19" t="s">
        <v>228</v>
      </c>
      <c r="H129" s="19" t="s">
        <v>25</v>
      </c>
      <c r="I129" s="19" t="s">
        <v>37</v>
      </c>
      <c r="J129" s="17" t="s">
        <v>301</v>
      </c>
      <c r="K129" s="18">
        <v>43242</v>
      </c>
      <c r="L129" s="18">
        <v>43242</v>
      </c>
      <c r="M129" s="17" t="s">
        <v>55</v>
      </c>
      <c r="N129" s="19" t="s">
        <v>40</v>
      </c>
      <c r="O129" s="25">
        <v>1</v>
      </c>
      <c r="P129" s="25">
        <v>2018</v>
      </c>
      <c r="Q129" s="22">
        <v>31448</v>
      </c>
      <c r="R129" s="17" t="s">
        <v>30</v>
      </c>
      <c r="S129" s="22">
        <v>12000</v>
      </c>
      <c r="T129" s="25" t="s">
        <v>302</v>
      </c>
      <c r="U129" s="22">
        <v>176200</v>
      </c>
      <c r="V129" s="23">
        <f>SUM(Q129+S129+U129)</f>
        <v>219648</v>
      </c>
      <c r="W129" s="17"/>
    </row>
    <row r="130" spans="2:25" x14ac:dyDescent="0.2">
      <c r="B130" s="14">
        <v>43221</v>
      </c>
      <c r="C130" s="25">
        <v>168383</v>
      </c>
      <c r="D130" s="25">
        <v>156</v>
      </c>
      <c r="E130" s="19" t="s">
        <v>135</v>
      </c>
      <c r="F130" s="16" t="s">
        <v>136</v>
      </c>
      <c r="G130" s="19" t="s">
        <v>238</v>
      </c>
      <c r="H130" s="19" t="s">
        <v>36</v>
      </c>
      <c r="I130" s="19" t="s">
        <v>37</v>
      </c>
      <c r="J130" s="17" t="s">
        <v>303</v>
      </c>
      <c r="K130" s="18">
        <v>43244</v>
      </c>
      <c r="L130" s="18">
        <v>43244</v>
      </c>
      <c r="M130" s="17" t="s">
        <v>39</v>
      </c>
      <c r="N130" s="19" t="s">
        <v>40</v>
      </c>
      <c r="O130" s="25">
        <v>1</v>
      </c>
      <c r="P130" s="25">
        <v>2018</v>
      </c>
      <c r="Q130" s="22">
        <v>31448</v>
      </c>
      <c r="R130" s="17" t="s">
        <v>30</v>
      </c>
      <c r="S130" s="22">
        <v>5000</v>
      </c>
      <c r="T130" s="15" t="s">
        <v>31</v>
      </c>
      <c r="U130" s="22">
        <v>0</v>
      </c>
      <c r="V130" s="23">
        <f>SUM(Q130+S130+U130)</f>
        <v>36448</v>
      </c>
      <c r="W130" s="17"/>
    </row>
    <row r="131" spans="2:25" x14ac:dyDescent="0.2">
      <c r="B131" s="14">
        <v>43221</v>
      </c>
      <c r="C131" s="25">
        <v>169768</v>
      </c>
      <c r="D131" s="25">
        <v>166</v>
      </c>
      <c r="E131" s="19" t="s">
        <v>111</v>
      </c>
      <c r="F131" s="16" t="s">
        <v>304</v>
      </c>
      <c r="G131" s="19" t="s">
        <v>65</v>
      </c>
      <c r="H131" s="19" t="s">
        <v>25</v>
      </c>
      <c r="I131" s="19" t="s">
        <v>37</v>
      </c>
      <c r="J131" s="17" t="s">
        <v>305</v>
      </c>
      <c r="K131" s="18">
        <v>43249</v>
      </c>
      <c r="L131" s="18">
        <v>43249</v>
      </c>
      <c r="M131" s="17" t="s">
        <v>55</v>
      </c>
      <c r="N131" s="19" t="s">
        <v>40</v>
      </c>
      <c r="O131" s="25">
        <v>1</v>
      </c>
      <c r="P131" s="25">
        <v>2018</v>
      </c>
      <c r="Q131" s="22">
        <v>31448</v>
      </c>
      <c r="R131" s="17" t="s">
        <v>30</v>
      </c>
      <c r="S131" s="22">
        <v>36000</v>
      </c>
      <c r="T131" s="25" t="s">
        <v>138</v>
      </c>
      <c r="U131" s="22">
        <v>66478</v>
      </c>
      <c r="V131" s="23">
        <f>SUM(Q131+S131+U131)</f>
        <v>133926</v>
      </c>
      <c r="W131" s="17"/>
    </row>
    <row r="132" spans="2:25" x14ac:dyDescent="0.2">
      <c r="B132" s="14">
        <v>43221</v>
      </c>
      <c r="C132" s="25">
        <v>169810</v>
      </c>
      <c r="D132" s="25">
        <v>167</v>
      </c>
      <c r="E132" s="19" t="s">
        <v>306</v>
      </c>
      <c r="F132" s="16" t="s">
        <v>307</v>
      </c>
      <c r="G132" s="19" t="s">
        <v>308</v>
      </c>
      <c r="H132" s="19" t="s">
        <v>25</v>
      </c>
      <c r="I132" s="19" t="s">
        <v>37</v>
      </c>
      <c r="J132" s="17" t="s">
        <v>309</v>
      </c>
      <c r="K132" s="18">
        <v>43249</v>
      </c>
      <c r="L132" s="18">
        <v>43250</v>
      </c>
      <c r="M132" s="17" t="s">
        <v>39</v>
      </c>
      <c r="N132" s="19" t="s">
        <v>40</v>
      </c>
      <c r="O132" s="25">
        <v>2</v>
      </c>
      <c r="P132" s="25">
        <v>2018</v>
      </c>
      <c r="Q132" s="22">
        <v>110069</v>
      </c>
      <c r="R132" s="17" t="s">
        <v>30</v>
      </c>
      <c r="S132" s="22">
        <v>28000</v>
      </c>
      <c r="T132" s="25" t="s">
        <v>310</v>
      </c>
      <c r="U132" s="22">
        <v>123740</v>
      </c>
      <c r="V132" s="23">
        <f>SUM(Q132+S132+U132)</f>
        <v>261809</v>
      </c>
      <c r="W132" s="17"/>
    </row>
    <row r="133" spans="2:25" x14ac:dyDescent="0.2">
      <c r="B133" s="14">
        <v>43221</v>
      </c>
      <c r="C133" s="25">
        <v>169376</v>
      </c>
      <c r="D133" s="25">
        <v>168</v>
      </c>
      <c r="E133" s="19" t="s">
        <v>311</v>
      </c>
      <c r="F133" s="16" t="s">
        <v>136</v>
      </c>
      <c r="G133" s="19" t="s">
        <v>312</v>
      </c>
      <c r="H133" s="19" t="s">
        <v>25</v>
      </c>
      <c r="I133" s="19" t="s">
        <v>37</v>
      </c>
      <c r="J133" s="17" t="s">
        <v>313</v>
      </c>
      <c r="K133" s="18">
        <v>43249</v>
      </c>
      <c r="L133" s="18">
        <v>43250</v>
      </c>
      <c r="M133" s="17" t="s">
        <v>39</v>
      </c>
      <c r="N133" s="19" t="s">
        <v>314</v>
      </c>
      <c r="O133" s="25">
        <v>2</v>
      </c>
      <c r="P133" s="25">
        <v>2018</v>
      </c>
      <c r="Q133" s="22">
        <v>110069</v>
      </c>
      <c r="R133" s="17" t="s">
        <v>30</v>
      </c>
      <c r="S133" s="22">
        <v>4000</v>
      </c>
      <c r="T133" s="25" t="s">
        <v>315</v>
      </c>
      <c r="U133" s="22">
        <v>127700</v>
      </c>
      <c r="V133" s="23">
        <f>SUM(Q133+S133+U133)</f>
        <v>241769</v>
      </c>
      <c r="W133" s="17"/>
    </row>
    <row r="134" spans="2:25" x14ac:dyDescent="0.2">
      <c r="B134" s="14">
        <v>43221</v>
      </c>
      <c r="C134" s="25">
        <v>167096</v>
      </c>
      <c r="D134" s="25">
        <v>142</v>
      </c>
      <c r="E134" s="19" t="s">
        <v>135</v>
      </c>
      <c r="F134" s="16" t="s">
        <v>136</v>
      </c>
      <c r="G134" s="19" t="s">
        <v>259</v>
      </c>
      <c r="H134" s="19" t="s">
        <v>25</v>
      </c>
      <c r="I134" s="19" t="s">
        <v>37</v>
      </c>
      <c r="J134" s="17" t="s">
        <v>316</v>
      </c>
      <c r="K134" s="18">
        <v>43250</v>
      </c>
      <c r="L134" s="18">
        <v>43251</v>
      </c>
      <c r="M134" s="17" t="s">
        <v>39</v>
      </c>
      <c r="N134" s="19" t="s">
        <v>40</v>
      </c>
      <c r="O134" s="25">
        <v>2</v>
      </c>
      <c r="P134" s="25">
        <v>2018</v>
      </c>
      <c r="Q134" s="22">
        <v>110069</v>
      </c>
      <c r="R134" s="17" t="s">
        <v>30</v>
      </c>
      <c r="S134" s="22">
        <v>26000</v>
      </c>
      <c r="T134" s="25" t="s">
        <v>317</v>
      </c>
      <c r="U134" s="22">
        <v>60740</v>
      </c>
      <c r="V134" s="23">
        <f>SUM(Q134+S134+U134)</f>
        <v>196809</v>
      </c>
      <c r="W134" s="17"/>
    </row>
    <row r="135" spans="2:25" x14ac:dyDescent="0.2">
      <c r="B135" s="14">
        <v>43221</v>
      </c>
      <c r="C135" s="25">
        <v>169355</v>
      </c>
      <c r="D135" s="25">
        <v>160</v>
      </c>
      <c r="E135" s="19" t="s">
        <v>318</v>
      </c>
      <c r="F135" s="16" t="s">
        <v>319</v>
      </c>
      <c r="G135" s="19" t="s">
        <v>312</v>
      </c>
      <c r="H135" s="19" t="s">
        <v>25</v>
      </c>
      <c r="I135" s="19" t="s">
        <v>37</v>
      </c>
      <c r="J135" s="17" t="s">
        <v>320</v>
      </c>
      <c r="K135" s="18">
        <v>43251</v>
      </c>
      <c r="L135" s="18">
        <v>43251</v>
      </c>
      <c r="M135" s="17" t="s">
        <v>39</v>
      </c>
      <c r="N135" s="19" t="s">
        <v>40</v>
      </c>
      <c r="O135" s="25">
        <v>1</v>
      </c>
      <c r="P135" s="25">
        <v>2018</v>
      </c>
      <c r="Q135" s="22">
        <v>31448</v>
      </c>
      <c r="R135" s="17" t="s">
        <v>30</v>
      </c>
      <c r="S135" s="22">
        <v>0</v>
      </c>
      <c r="T135" s="25" t="s">
        <v>321</v>
      </c>
      <c r="U135" s="22">
        <v>125369</v>
      </c>
      <c r="V135" s="23">
        <f>SUM(Q135+S135+U135)</f>
        <v>156817</v>
      </c>
      <c r="W135" s="17"/>
    </row>
    <row r="136" spans="2:25" x14ac:dyDescent="0.2">
      <c r="B136" s="14">
        <v>43221</v>
      </c>
      <c r="C136" s="25">
        <v>169361</v>
      </c>
      <c r="D136" s="25">
        <v>161</v>
      </c>
      <c r="E136" s="19" t="s">
        <v>200</v>
      </c>
      <c r="F136" s="16" t="s">
        <v>146</v>
      </c>
      <c r="G136" s="19" t="s">
        <v>259</v>
      </c>
      <c r="H136" s="19" t="s">
        <v>25</v>
      </c>
      <c r="I136" s="19" t="s">
        <v>37</v>
      </c>
      <c r="J136" s="17" t="s">
        <v>322</v>
      </c>
      <c r="K136" s="18">
        <v>43251</v>
      </c>
      <c r="L136" s="18">
        <v>43251</v>
      </c>
      <c r="M136" s="17" t="s">
        <v>39</v>
      </c>
      <c r="N136" s="19" t="s">
        <v>40</v>
      </c>
      <c r="O136" s="25">
        <v>1</v>
      </c>
      <c r="P136" s="25">
        <v>2018</v>
      </c>
      <c r="Q136" s="22">
        <v>31448</v>
      </c>
      <c r="R136" s="17" t="s">
        <v>30</v>
      </c>
      <c r="S136" s="22">
        <v>25000</v>
      </c>
      <c r="T136" s="25" t="s">
        <v>323</v>
      </c>
      <c r="U136" s="22">
        <v>86368</v>
      </c>
      <c r="V136" s="23">
        <f>SUM(Q136+S136+U136)</f>
        <v>142816</v>
      </c>
      <c r="W136" s="17"/>
    </row>
    <row r="137" spans="2:25" x14ac:dyDescent="0.2">
      <c r="B137" s="14">
        <v>43221</v>
      </c>
      <c r="C137" s="25">
        <v>169363</v>
      </c>
      <c r="D137" s="25">
        <v>162</v>
      </c>
      <c r="E137" s="19" t="s">
        <v>142</v>
      </c>
      <c r="F137" s="16" t="s">
        <v>143</v>
      </c>
      <c r="G137" s="19" t="s">
        <v>259</v>
      </c>
      <c r="H137" s="19" t="s">
        <v>25</v>
      </c>
      <c r="I137" s="19" t="s">
        <v>37</v>
      </c>
      <c r="J137" s="17" t="s">
        <v>324</v>
      </c>
      <c r="K137" s="18">
        <v>43251</v>
      </c>
      <c r="L137" s="18">
        <v>43251</v>
      </c>
      <c r="M137" s="17" t="s">
        <v>39</v>
      </c>
      <c r="N137" s="19" t="s">
        <v>40</v>
      </c>
      <c r="O137" s="25">
        <v>1</v>
      </c>
      <c r="P137" s="25">
        <v>2018</v>
      </c>
      <c r="Q137" s="22">
        <v>31448</v>
      </c>
      <c r="R137" s="17" t="s">
        <v>30</v>
      </c>
      <c r="S137" s="22">
        <v>0</v>
      </c>
      <c r="T137" s="25" t="s">
        <v>323</v>
      </c>
      <c r="U137" s="22">
        <v>86368</v>
      </c>
      <c r="V137" s="23">
        <f>SUM(Q137+S137+U137)</f>
        <v>117816</v>
      </c>
      <c r="W137" s="17"/>
    </row>
    <row r="138" spans="2:25" x14ac:dyDescent="0.2">
      <c r="B138" s="14">
        <v>43221</v>
      </c>
      <c r="C138" s="25">
        <v>169365</v>
      </c>
      <c r="D138" s="25">
        <v>163</v>
      </c>
      <c r="E138" s="19" t="s">
        <v>211</v>
      </c>
      <c r="F138" s="16" t="s">
        <v>212</v>
      </c>
      <c r="G138" s="19" t="s">
        <v>259</v>
      </c>
      <c r="H138" s="19" t="s">
        <v>25</v>
      </c>
      <c r="I138" s="19" t="s">
        <v>37</v>
      </c>
      <c r="J138" s="17" t="s">
        <v>325</v>
      </c>
      <c r="K138" s="18">
        <v>43251</v>
      </c>
      <c r="L138" s="18">
        <v>43251</v>
      </c>
      <c r="M138" s="17" t="s">
        <v>55</v>
      </c>
      <c r="N138" s="19" t="s">
        <v>40</v>
      </c>
      <c r="O138" s="25">
        <v>1</v>
      </c>
      <c r="P138" s="25">
        <v>2018</v>
      </c>
      <c r="Q138" s="22">
        <v>31448</v>
      </c>
      <c r="R138" s="17" t="s">
        <v>30</v>
      </c>
      <c r="S138" s="22">
        <v>0</v>
      </c>
      <c r="T138" s="25" t="s">
        <v>323</v>
      </c>
      <c r="U138" s="22">
        <v>86368</v>
      </c>
      <c r="V138" s="23">
        <f>SUM(Q138+S138+U138)</f>
        <v>117816</v>
      </c>
      <c r="W138" s="17"/>
    </row>
    <row r="139" spans="2:25" x14ac:dyDescent="0.2">
      <c r="B139" s="14">
        <v>43221</v>
      </c>
      <c r="C139" s="25">
        <v>169468</v>
      </c>
      <c r="D139" s="25">
        <v>165</v>
      </c>
      <c r="E139" s="19" t="s">
        <v>95</v>
      </c>
      <c r="F139" s="16" t="s">
        <v>96</v>
      </c>
      <c r="G139" s="19" t="s">
        <v>259</v>
      </c>
      <c r="H139" s="19" t="s">
        <v>25</v>
      </c>
      <c r="I139" s="19" t="s">
        <v>37</v>
      </c>
      <c r="J139" s="17" t="s">
        <v>326</v>
      </c>
      <c r="K139" s="18">
        <v>43251</v>
      </c>
      <c r="L139" s="18">
        <v>43251</v>
      </c>
      <c r="M139" s="17" t="s">
        <v>55</v>
      </c>
      <c r="N139" s="19" t="s">
        <v>40</v>
      </c>
      <c r="O139" s="25">
        <v>1</v>
      </c>
      <c r="P139" s="25">
        <v>2018</v>
      </c>
      <c r="Q139" s="22">
        <v>31448</v>
      </c>
      <c r="R139" s="17" t="s">
        <v>30</v>
      </c>
      <c r="S139" s="22">
        <v>0</v>
      </c>
      <c r="T139" s="25" t="s">
        <v>327</v>
      </c>
      <c r="U139" s="22">
        <v>59339</v>
      </c>
      <c r="V139" s="23">
        <f>SUM(Q139+S139+U139)</f>
        <v>90787</v>
      </c>
      <c r="W139" s="17"/>
    </row>
    <row r="140" spans="2:25" x14ac:dyDescent="0.2">
      <c r="B140" s="14">
        <v>43221</v>
      </c>
      <c r="C140" s="25">
        <v>164568</v>
      </c>
      <c r="D140" s="25">
        <v>115</v>
      </c>
      <c r="E140" s="19" t="s">
        <v>22</v>
      </c>
      <c r="F140" s="16" t="s">
        <v>23</v>
      </c>
      <c r="G140" s="19" t="s">
        <v>328</v>
      </c>
      <c r="H140" s="19" t="s">
        <v>25</v>
      </c>
      <c r="I140" s="19" t="s">
        <v>37</v>
      </c>
      <c r="J140" s="17" t="s">
        <v>329</v>
      </c>
      <c r="K140" s="18">
        <v>43222</v>
      </c>
      <c r="L140" s="18">
        <v>43223</v>
      </c>
      <c r="M140" s="17" t="s">
        <v>28</v>
      </c>
      <c r="N140" s="19" t="s">
        <v>29</v>
      </c>
      <c r="O140" s="25">
        <v>2</v>
      </c>
      <c r="P140" s="25">
        <v>2018</v>
      </c>
      <c r="Q140" s="22">
        <v>146468</v>
      </c>
      <c r="R140" s="17" t="s">
        <v>30</v>
      </c>
      <c r="S140" s="22">
        <v>29900</v>
      </c>
      <c r="T140" s="25" t="s">
        <v>330</v>
      </c>
      <c r="U140" s="22">
        <v>304580</v>
      </c>
      <c r="V140" s="23">
        <f>SUM(Q140+S140+U140)</f>
        <v>480948</v>
      </c>
      <c r="W140" s="17"/>
    </row>
    <row r="141" spans="2:25" x14ac:dyDescent="0.2">
      <c r="B141" s="14">
        <v>43221</v>
      </c>
      <c r="C141" s="25">
        <v>168294</v>
      </c>
      <c r="D141" s="25">
        <v>150</v>
      </c>
      <c r="E141" s="19" t="s">
        <v>22</v>
      </c>
      <c r="F141" s="16" t="s">
        <v>23</v>
      </c>
      <c r="G141" s="19" t="s">
        <v>295</v>
      </c>
      <c r="H141" s="19" t="s">
        <v>25</v>
      </c>
      <c r="I141" s="19" t="s">
        <v>37</v>
      </c>
      <c r="J141" s="17" t="s">
        <v>331</v>
      </c>
      <c r="K141" s="18">
        <v>43236</v>
      </c>
      <c r="L141" s="18">
        <v>43236</v>
      </c>
      <c r="M141" s="17" t="s">
        <v>28</v>
      </c>
      <c r="N141" s="19" t="s">
        <v>29</v>
      </c>
      <c r="O141" s="25">
        <v>1</v>
      </c>
      <c r="P141" s="25">
        <v>2018</v>
      </c>
      <c r="Q141" s="22">
        <v>41848</v>
      </c>
      <c r="R141" s="17" t="s">
        <v>30</v>
      </c>
      <c r="S141" s="22">
        <v>24300</v>
      </c>
      <c r="T141" s="25" t="s">
        <v>332</v>
      </c>
      <c r="U141" s="22">
        <v>113738</v>
      </c>
      <c r="V141" s="23">
        <f>SUM(Q141+S141+U141)</f>
        <v>179886</v>
      </c>
      <c r="W141" s="17"/>
    </row>
    <row r="142" spans="2:25" s="26" customFormat="1" ht="12" customHeight="1" x14ac:dyDescent="0.2">
      <c r="B142" s="14">
        <v>43221</v>
      </c>
      <c r="C142" s="25">
        <v>169118</v>
      </c>
      <c r="D142" s="25">
        <v>159</v>
      </c>
      <c r="E142" s="19" t="s">
        <v>73</v>
      </c>
      <c r="F142" s="16" t="s">
        <v>74</v>
      </c>
      <c r="G142" s="19" t="s">
        <v>312</v>
      </c>
      <c r="H142" s="19" t="s">
        <v>25</v>
      </c>
      <c r="I142" s="19" t="s">
        <v>37</v>
      </c>
      <c r="J142" s="17" t="s">
        <v>320</v>
      </c>
      <c r="K142" s="18">
        <v>43251</v>
      </c>
      <c r="L142" s="18">
        <v>43251</v>
      </c>
      <c r="M142" s="17" t="s">
        <v>28</v>
      </c>
      <c r="N142" s="19" t="s">
        <v>29</v>
      </c>
      <c r="O142" s="25">
        <v>1</v>
      </c>
      <c r="P142" s="25">
        <v>2018</v>
      </c>
      <c r="Q142" s="22">
        <v>41848</v>
      </c>
      <c r="R142" s="17" t="s">
        <v>30</v>
      </c>
      <c r="S142" s="22">
        <v>0</v>
      </c>
      <c r="T142" s="25" t="s">
        <v>321</v>
      </c>
      <c r="U142" s="22">
        <v>125369</v>
      </c>
      <c r="V142" s="23">
        <f>SUM(Q142+S142+U142)</f>
        <v>167217</v>
      </c>
      <c r="W142" s="17"/>
      <c r="X142" s="24"/>
      <c r="Y142" s="24"/>
    </row>
    <row r="143" spans="2:25" x14ac:dyDescent="0.2">
      <c r="B143" s="14">
        <v>43221</v>
      </c>
      <c r="C143" s="25">
        <v>166914</v>
      </c>
      <c r="D143" s="25">
        <v>133</v>
      </c>
      <c r="E143" s="19" t="s">
        <v>246</v>
      </c>
      <c r="F143" s="16" t="s">
        <v>247</v>
      </c>
      <c r="G143" s="19" t="s">
        <v>253</v>
      </c>
      <c r="H143" s="19" t="s">
        <v>25</v>
      </c>
      <c r="I143" s="19" t="s">
        <v>37</v>
      </c>
      <c r="J143" s="17" t="s">
        <v>333</v>
      </c>
      <c r="K143" s="18">
        <v>43228</v>
      </c>
      <c r="L143" s="18">
        <v>43229</v>
      </c>
      <c r="M143" s="17" t="s">
        <v>177</v>
      </c>
      <c r="N143" s="19" t="s">
        <v>40</v>
      </c>
      <c r="O143" s="25">
        <v>2</v>
      </c>
      <c r="P143" s="25">
        <v>2018</v>
      </c>
      <c r="Q143" s="22">
        <v>146468</v>
      </c>
      <c r="R143" s="17" t="s">
        <v>30</v>
      </c>
      <c r="S143" s="22">
        <v>10000</v>
      </c>
      <c r="T143" s="25" t="s">
        <v>334</v>
      </c>
      <c r="U143" s="22">
        <v>132000</v>
      </c>
      <c r="V143" s="23">
        <f>SUM(Q143+S143+U143)</f>
        <v>288468</v>
      </c>
      <c r="W143" s="17"/>
    </row>
    <row r="144" spans="2:25" x14ac:dyDescent="0.2">
      <c r="B144" s="14">
        <v>43221</v>
      </c>
      <c r="C144" s="25">
        <v>164571</v>
      </c>
      <c r="D144" s="25">
        <v>117</v>
      </c>
      <c r="E144" s="19" t="s">
        <v>248</v>
      </c>
      <c r="F144" s="16" t="s">
        <v>249</v>
      </c>
      <c r="G144" s="19" t="s">
        <v>335</v>
      </c>
      <c r="H144" s="19" t="s">
        <v>25</v>
      </c>
      <c r="I144" s="19" t="s">
        <v>37</v>
      </c>
      <c r="J144" s="17" t="s">
        <v>336</v>
      </c>
      <c r="K144" s="18">
        <v>43222</v>
      </c>
      <c r="L144" s="18">
        <v>43223</v>
      </c>
      <c r="M144" s="17" t="s">
        <v>39</v>
      </c>
      <c r="N144" s="19" t="s">
        <v>40</v>
      </c>
      <c r="O144" s="25">
        <v>2</v>
      </c>
      <c r="P144" s="25">
        <v>2018</v>
      </c>
      <c r="Q144" s="22">
        <v>110069</v>
      </c>
      <c r="R144" s="17" t="s">
        <v>30</v>
      </c>
      <c r="S144" s="22">
        <v>12000</v>
      </c>
      <c r="T144" s="25" t="s">
        <v>330</v>
      </c>
      <c r="U144" s="22">
        <v>304580</v>
      </c>
      <c r="V144" s="23">
        <f>SUM(Q144+S144+U144)</f>
        <v>426649</v>
      </c>
      <c r="W144" s="17"/>
    </row>
    <row r="145" spans="2:23" x14ac:dyDescent="0.2">
      <c r="B145" s="14">
        <v>43221</v>
      </c>
      <c r="C145" s="25">
        <v>167100</v>
      </c>
      <c r="D145" s="25">
        <v>154</v>
      </c>
      <c r="E145" s="19" t="s">
        <v>248</v>
      </c>
      <c r="F145" s="16" t="s">
        <v>249</v>
      </c>
      <c r="G145" s="19" t="s">
        <v>253</v>
      </c>
      <c r="H145" s="19" t="s">
        <v>25</v>
      </c>
      <c r="I145" s="19" t="s">
        <v>37</v>
      </c>
      <c r="J145" s="17" t="s">
        <v>333</v>
      </c>
      <c r="K145" s="18">
        <v>43228</v>
      </c>
      <c r="L145" s="18">
        <v>43229</v>
      </c>
      <c r="M145" s="17" t="s">
        <v>39</v>
      </c>
      <c r="N145" s="19" t="s">
        <v>40</v>
      </c>
      <c r="O145" s="25">
        <v>2</v>
      </c>
      <c r="P145" s="25">
        <v>2018</v>
      </c>
      <c r="Q145" s="22">
        <v>110069</v>
      </c>
      <c r="R145" s="17" t="s">
        <v>30</v>
      </c>
      <c r="S145" s="22">
        <v>0</v>
      </c>
      <c r="T145" s="25" t="s">
        <v>334</v>
      </c>
      <c r="U145" s="22">
        <v>132000</v>
      </c>
      <c r="V145" s="23">
        <f>SUM(Q145+S145+U145)</f>
        <v>242069</v>
      </c>
      <c r="W145" s="17"/>
    </row>
    <row r="146" spans="2:23" x14ac:dyDescent="0.2">
      <c r="B146" s="14">
        <v>43221</v>
      </c>
      <c r="C146" s="25">
        <v>168308</v>
      </c>
      <c r="D146" s="25">
        <v>149</v>
      </c>
      <c r="E146" s="19" t="s">
        <v>248</v>
      </c>
      <c r="F146" s="16" t="s">
        <v>249</v>
      </c>
      <c r="G146" s="19" t="s">
        <v>295</v>
      </c>
      <c r="H146" s="19" t="s">
        <v>25</v>
      </c>
      <c r="I146" s="19" t="s">
        <v>37</v>
      </c>
      <c r="J146" s="17" t="s">
        <v>337</v>
      </c>
      <c r="K146" s="18">
        <v>43236</v>
      </c>
      <c r="L146" s="18">
        <v>43236</v>
      </c>
      <c r="M146" s="17" t="s">
        <v>39</v>
      </c>
      <c r="N146" s="19" t="s">
        <v>40</v>
      </c>
      <c r="O146" s="25">
        <v>1</v>
      </c>
      <c r="P146" s="25">
        <v>2018</v>
      </c>
      <c r="Q146" s="22">
        <v>31448</v>
      </c>
      <c r="R146" s="17" t="s">
        <v>30</v>
      </c>
      <c r="S146" s="22">
        <v>0</v>
      </c>
      <c r="T146" s="25" t="s">
        <v>338</v>
      </c>
      <c r="U146" s="22">
        <v>140778</v>
      </c>
      <c r="V146" s="23">
        <f>SUM(Q146+S146+U146)</f>
        <v>172226</v>
      </c>
      <c r="W146" s="17"/>
    </row>
    <row r="147" spans="2:23" x14ac:dyDescent="0.2">
      <c r="B147" s="14">
        <v>43252</v>
      </c>
      <c r="C147" s="25">
        <v>173090</v>
      </c>
      <c r="D147" s="25">
        <v>188</v>
      </c>
      <c r="E147" s="19" t="s">
        <v>237</v>
      </c>
      <c r="F147" s="16" t="s">
        <v>136</v>
      </c>
      <c r="G147" s="19" t="s">
        <v>153</v>
      </c>
      <c r="H147" s="19" t="s">
        <v>25</v>
      </c>
      <c r="I147" s="19" t="s">
        <v>37</v>
      </c>
      <c r="J147" s="17" t="s">
        <v>339</v>
      </c>
      <c r="K147" s="18">
        <v>43271</v>
      </c>
      <c r="L147" s="18">
        <v>43271</v>
      </c>
      <c r="M147" s="17" t="s">
        <v>39</v>
      </c>
      <c r="N147" s="19" t="s">
        <v>40</v>
      </c>
      <c r="O147" s="25">
        <v>1</v>
      </c>
      <c r="P147" s="25">
        <v>2018</v>
      </c>
      <c r="Q147" s="22">
        <v>31448</v>
      </c>
      <c r="R147" s="17" t="s">
        <v>30</v>
      </c>
      <c r="S147" s="22">
        <v>30000</v>
      </c>
      <c r="T147" s="25" t="s">
        <v>276</v>
      </c>
      <c r="U147" s="22">
        <f>U153</f>
        <v>0</v>
      </c>
      <c r="V147" s="23">
        <f>SUM(Q147+S147+U147)</f>
        <v>61448</v>
      </c>
      <c r="W147" s="17"/>
    </row>
    <row r="148" spans="2:23" x14ac:dyDescent="0.2">
      <c r="B148" s="14">
        <v>43252</v>
      </c>
      <c r="C148" s="25">
        <v>174596</v>
      </c>
      <c r="D148" s="25">
        <v>216</v>
      </c>
      <c r="E148" s="19" t="s">
        <v>169</v>
      </c>
      <c r="F148" s="16" t="s">
        <v>170</v>
      </c>
      <c r="G148" s="19" t="s">
        <v>228</v>
      </c>
      <c r="H148" s="19" t="s">
        <v>25</v>
      </c>
      <c r="I148" s="19" t="s">
        <v>37</v>
      </c>
      <c r="J148" s="17" t="s">
        <v>340</v>
      </c>
      <c r="K148" s="18">
        <v>43276</v>
      </c>
      <c r="L148" s="18">
        <v>43277</v>
      </c>
      <c r="M148" s="17" t="s">
        <v>55</v>
      </c>
      <c r="N148" s="19" t="s">
        <v>40</v>
      </c>
      <c r="O148" s="25">
        <v>2</v>
      </c>
      <c r="P148" s="25">
        <v>2018</v>
      </c>
      <c r="Q148" s="22">
        <v>146468</v>
      </c>
      <c r="R148" s="17" t="s">
        <v>30</v>
      </c>
      <c r="S148" s="22">
        <v>0</v>
      </c>
      <c r="T148" s="15" t="s">
        <v>341</v>
      </c>
      <c r="U148" s="22">
        <v>47748</v>
      </c>
      <c r="V148" s="23">
        <f>SUM(Q148+S148+U148)</f>
        <v>194216</v>
      </c>
      <c r="W148" s="17"/>
    </row>
    <row r="149" spans="2:23" x14ac:dyDescent="0.2">
      <c r="B149" s="14">
        <v>43252</v>
      </c>
      <c r="C149" s="25">
        <v>178692</v>
      </c>
      <c r="D149" s="25">
        <v>260</v>
      </c>
      <c r="E149" s="19" t="s">
        <v>174</v>
      </c>
      <c r="F149" s="16" t="s">
        <v>175</v>
      </c>
      <c r="G149" s="19" t="s">
        <v>273</v>
      </c>
      <c r="H149" s="19" t="s">
        <v>36</v>
      </c>
      <c r="I149" s="19" t="s">
        <v>37</v>
      </c>
      <c r="J149" s="17" t="s">
        <v>342</v>
      </c>
      <c r="K149" s="18">
        <v>43257</v>
      </c>
      <c r="L149" s="18">
        <v>43257</v>
      </c>
      <c r="M149" s="17" t="s">
        <v>177</v>
      </c>
      <c r="N149" s="19" t="s">
        <v>40</v>
      </c>
      <c r="O149" s="25">
        <v>1</v>
      </c>
      <c r="P149" s="25">
        <v>2018</v>
      </c>
      <c r="Q149" s="22">
        <v>31448</v>
      </c>
      <c r="R149" s="17" t="s">
        <v>30</v>
      </c>
      <c r="S149" s="22">
        <v>7030</v>
      </c>
      <c r="T149" s="15" t="s">
        <v>31</v>
      </c>
      <c r="U149" s="22">
        <v>0</v>
      </c>
      <c r="V149" s="23">
        <f>SUM(Q149+S149+U149)</f>
        <v>38478</v>
      </c>
      <c r="W149" s="17"/>
    </row>
    <row r="150" spans="2:23" x14ac:dyDescent="0.2">
      <c r="B150" s="14">
        <v>43252</v>
      </c>
      <c r="C150" s="25">
        <v>174597</v>
      </c>
      <c r="D150" s="25">
        <v>212</v>
      </c>
      <c r="E150" s="19" t="s">
        <v>343</v>
      </c>
      <c r="F150" s="16" t="s">
        <v>344</v>
      </c>
      <c r="G150" s="19" t="s">
        <v>228</v>
      </c>
      <c r="H150" s="19" t="s">
        <v>25</v>
      </c>
      <c r="I150" s="19" t="s">
        <v>37</v>
      </c>
      <c r="J150" s="17" t="s">
        <v>340</v>
      </c>
      <c r="K150" s="18">
        <v>43276</v>
      </c>
      <c r="L150" s="18">
        <v>43277</v>
      </c>
      <c r="M150" s="17" t="s">
        <v>177</v>
      </c>
      <c r="N150" s="19" t="s">
        <v>40</v>
      </c>
      <c r="O150" s="25">
        <v>2</v>
      </c>
      <c r="P150" s="25">
        <v>2018</v>
      </c>
      <c r="Q150" s="22">
        <v>110069</v>
      </c>
      <c r="R150" s="17" t="s">
        <v>30</v>
      </c>
      <c r="S150" s="22">
        <v>0</v>
      </c>
      <c r="T150" s="15" t="s">
        <v>341</v>
      </c>
      <c r="U150" s="22">
        <v>134244</v>
      </c>
      <c r="V150" s="23">
        <f>SUM(Q150+S150+U150)</f>
        <v>244313</v>
      </c>
      <c r="W150" s="17"/>
    </row>
    <row r="151" spans="2:23" x14ac:dyDescent="0.2">
      <c r="B151" s="14">
        <v>43252</v>
      </c>
      <c r="C151" s="25">
        <v>170537</v>
      </c>
      <c r="D151" s="25">
        <v>171</v>
      </c>
      <c r="E151" s="19" t="s">
        <v>48</v>
      </c>
      <c r="F151" s="16" t="s">
        <v>49</v>
      </c>
      <c r="G151" s="19" t="s">
        <v>43</v>
      </c>
      <c r="H151" s="19" t="s">
        <v>36</v>
      </c>
      <c r="I151" s="19" t="s">
        <v>37</v>
      </c>
      <c r="J151" s="17" t="s">
        <v>345</v>
      </c>
      <c r="K151" s="18">
        <v>43252</v>
      </c>
      <c r="L151" s="18">
        <v>43252</v>
      </c>
      <c r="M151" s="17" t="s">
        <v>51</v>
      </c>
      <c r="N151" s="19" t="s">
        <v>40</v>
      </c>
      <c r="O151" s="25">
        <v>1</v>
      </c>
      <c r="P151" s="25">
        <v>2018</v>
      </c>
      <c r="Q151" s="22">
        <v>22278</v>
      </c>
      <c r="R151" s="17" t="s">
        <v>30</v>
      </c>
      <c r="S151" s="22">
        <v>0</v>
      </c>
      <c r="T151" s="15" t="s">
        <v>31</v>
      </c>
      <c r="U151" s="22">
        <v>0</v>
      </c>
      <c r="V151" s="23">
        <f>SUM(Q151+S151+U151)</f>
        <v>22278</v>
      </c>
      <c r="W151" s="17"/>
    </row>
    <row r="152" spans="2:23" x14ac:dyDescent="0.2">
      <c r="B152" s="14">
        <v>43252</v>
      </c>
      <c r="C152" s="25">
        <v>171953</v>
      </c>
      <c r="D152" s="25">
        <v>180</v>
      </c>
      <c r="E152" s="19" t="s">
        <v>48</v>
      </c>
      <c r="F152" s="16" t="s">
        <v>49</v>
      </c>
      <c r="G152" s="19" t="s">
        <v>273</v>
      </c>
      <c r="H152" s="19" t="s">
        <v>36</v>
      </c>
      <c r="I152" s="19" t="s">
        <v>37</v>
      </c>
      <c r="J152" s="17" t="s">
        <v>346</v>
      </c>
      <c r="K152" s="18">
        <v>43252</v>
      </c>
      <c r="L152" s="18">
        <v>43252</v>
      </c>
      <c r="M152" s="17" t="s">
        <v>51</v>
      </c>
      <c r="N152" s="19" t="s">
        <v>40</v>
      </c>
      <c r="O152" s="25">
        <v>1</v>
      </c>
      <c r="P152" s="25">
        <v>2018</v>
      </c>
      <c r="Q152" s="22">
        <v>22278</v>
      </c>
      <c r="R152" s="17" t="s">
        <v>30</v>
      </c>
      <c r="S152" s="22">
        <v>20640</v>
      </c>
      <c r="T152" s="15" t="s">
        <v>31</v>
      </c>
      <c r="U152" s="22">
        <v>0</v>
      </c>
      <c r="V152" s="23">
        <f>SUM(Q152+S152+U152)</f>
        <v>42918</v>
      </c>
      <c r="W152" s="17"/>
    </row>
    <row r="153" spans="2:23" x14ac:dyDescent="0.2">
      <c r="B153" s="14">
        <v>43252</v>
      </c>
      <c r="C153" s="25">
        <v>171171</v>
      </c>
      <c r="D153" s="25">
        <v>173</v>
      </c>
      <c r="E153" s="19" t="s">
        <v>130</v>
      </c>
      <c r="F153" s="16" t="s">
        <v>131</v>
      </c>
      <c r="G153" s="19" t="s">
        <v>43</v>
      </c>
      <c r="H153" s="19" t="s">
        <v>36</v>
      </c>
      <c r="I153" s="19" t="s">
        <v>37</v>
      </c>
      <c r="J153" s="17" t="s">
        <v>347</v>
      </c>
      <c r="K153" s="18">
        <v>43252</v>
      </c>
      <c r="L153" s="18">
        <v>43252</v>
      </c>
      <c r="M153" s="17" t="s">
        <v>55</v>
      </c>
      <c r="N153" s="19" t="s">
        <v>40</v>
      </c>
      <c r="O153" s="25">
        <v>1</v>
      </c>
      <c r="P153" s="25">
        <v>2018</v>
      </c>
      <c r="Q153" s="22">
        <v>31448</v>
      </c>
      <c r="R153" s="17" t="s">
        <v>30</v>
      </c>
      <c r="S153" s="22">
        <v>0</v>
      </c>
      <c r="T153" s="15" t="s">
        <v>31</v>
      </c>
      <c r="U153" s="22">
        <v>0</v>
      </c>
      <c r="V153" s="23">
        <f>SUM(Q153+S153+U153)</f>
        <v>31448</v>
      </c>
      <c r="W153" s="17"/>
    </row>
    <row r="154" spans="2:23" x14ac:dyDescent="0.2">
      <c r="B154" s="14">
        <v>43252</v>
      </c>
      <c r="C154" s="25">
        <v>170201</v>
      </c>
      <c r="D154" s="25">
        <v>174</v>
      </c>
      <c r="E154" s="19" t="s">
        <v>135</v>
      </c>
      <c r="F154" s="16" t="s">
        <v>136</v>
      </c>
      <c r="G154" s="19" t="s">
        <v>273</v>
      </c>
      <c r="H154" s="19" t="s">
        <v>36</v>
      </c>
      <c r="I154" s="19" t="s">
        <v>37</v>
      </c>
      <c r="J154" s="17" t="s">
        <v>348</v>
      </c>
      <c r="K154" s="18">
        <v>43256</v>
      </c>
      <c r="L154" s="18">
        <v>43257</v>
      </c>
      <c r="M154" s="17" t="s">
        <v>39</v>
      </c>
      <c r="N154" s="19" t="s">
        <v>40</v>
      </c>
      <c r="O154" s="25">
        <v>2</v>
      </c>
      <c r="P154" s="25">
        <v>2018</v>
      </c>
      <c r="Q154" s="22">
        <v>110069</v>
      </c>
      <c r="R154" s="17" t="s">
        <v>30</v>
      </c>
      <c r="S154" s="22">
        <v>15760</v>
      </c>
      <c r="T154" s="15" t="s">
        <v>31</v>
      </c>
      <c r="U154" s="22">
        <v>0</v>
      </c>
      <c r="V154" s="23">
        <f>SUM(Q154+S154+U154)</f>
        <v>125829</v>
      </c>
      <c r="W154" s="17"/>
    </row>
    <row r="155" spans="2:23" x14ac:dyDescent="0.2">
      <c r="B155" s="14">
        <v>43252</v>
      </c>
      <c r="C155" s="25">
        <v>171574</v>
      </c>
      <c r="D155" s="25">
        <v>175</v>
      </c>
      <c r="E155" s="19" t="s">
        <v>95</v>
      </c>
      <c r="F155" s="16" t="s">
        <v>96</v>
      </c>
      <c r="G155" s="19" t="s">
        <v>273</v>
      </c>
      <c r="H155" s="19" t="s">
        <v>36</v>
      </c>
      <c r="I155" s="19" t="s">
        <v>37</v>
      </c>
      <c r="J155" s="17" t="s">
        <v>349</v>
      </c>
      <c r="K155" s="18">
        <v>43257</v>
      </c>
      <c r="L155" s="18">
        <v>43257</v>
      </c>
      <c r="M155" s="17" t="s">
        <v>55</v>
      </c>
      <c r="N155" s="19" t="s">
        <v>40</v>
      </c>
      <c r="O155" s="25">
        <v>1</v>
      </c>
      <c r="P155" s="25">
        <v>2018</v>
      </c>
      <c r="Q155" s="22">
        <v>31448</v>
      </c>
      <c r="R155" s="17" t="s">
        <v>30</v>
      </c>
      <c r="S155" s="22">
        <v>14400</v>
      </c>
      <c r="T155" s="15" t="s">
        <v>31</v>
      </c>
      <c r="U155" s="22">
        <v>0</v>
      </c>
      <c r="V155" s="23">
        <f>SUM(Q155+S155+U155)</f>
        <v>45848</v>
      </c>
      <c r="W155" s="17"/>
    </row>
    <row r="156" spans="2:23" x14ac:dyDescent="0.2">
      <c r="B156" s="14">
        <v>43252</v>
      </c>
      <c r="C156" s="25">
        <v>171845</v>
      </c>
      <c r="D156" s="25">
        <v>178</v>
      </c>
      <c r="E156" s="16" t="s">
        <v>198</v>
      </c>
      <c r="F156" s="16" t="s">
        <v>146</v>
      </c>
      <c r="G156" s="19" t="s">
        <v>350</v>
      </c>
      <c r="H156" s="19" t="s">
        <v>36</v>
      </c>
      <c r="I156" s="19" t="s">
        <v>37</v>
      </c>
      <c r="J156" s="17" t="s">
        <v>351</v>
      </c>
      <c r="K156" s="18">
        <v>43257</v>
      </c>
      <c r="L156" s="18">
        <v>43257</v>
      </c>
      <c r="M156" s="17" t="s">
        <v>39</v>
      </c>
      <c r="N156" s="19" t="s">
        <v>40</v>
      </c>
      <c r="O156" s="25">
        <v>1</v>
      </c>
      <c r="P156" s="25">
        <v>2018</v>
      </c>
      <c r="Q156" s="22">
        <v>31448</v>
      </c>
      <c r="R156" s="17" t="s">
        <v>30</v>
      </c>
      <c r="S156" s="22">
        <v>0</v>
      </c>
      <c r="T156" s="15" t="s">
        <v>31</v>
      </c>
      <c r="U156" s="22">
        <v>0</v>
      </c>
      <c r="V156" s="23">
        <f>SUM(Q156+S156+U156)</f>
        <v>31448</v>
      </c>
      <c r="W156" s="17"/>
    </row>
    <row r="157" spans="2:23" x14ac:dyDescent="0.2">
      <c r="B157" s="14">
        <v>43252</v>
      </c>
      <c r="C157" s="25">
        <v>171834</v>
      </c>
      <c r="D157" s="25">
        <v>179</v>
      </c>
      <c r="E157" s="19" t="s">
        <v>209</v>
      </c>
      <c r="F157" s="16" t="s">
        <v>146</v>
      </c>
      <c r="G157" s="19" t="s">
        <v>273</v>
      </c>
      <c r="H157" s="19" t="s">
        <v>36</v>
      </c>
      <c r="I157" s="19" t="s">
        <v>37</v>
      </c>
      <c r="J157" s="17" t="s">
        <v>352</v>
      </c>
      <c r="K157" s="18">
        <v>43257</v>
      </c>
      <c r="L157" s="18">
        <v>43257</v>
      </c>
      <c r="M157" s="17" t="s">
        <v>39</v>
      </c>
      <c r="N157" s="19" t="s">
        <v>40</v>
      </c>
      <c r="O157" s="25">
        <v>1</v>
      </c>
      <c r="P157" s="25">
        <v>2018</v>
      </c>
      <c r="Q157" s="22">
        <v>31448</v>
      </c>
      <c r="R157" s="17" t="s">
        <v>30</v>
      </c>
      <c r="S157" s="22">
        <v>13200</v>
      </c>
      <c r="T157" s="15" t="s">
        <v>31</v>
      </c>
      <c r="U157" s="22">
        <v>0</v>
      </c>
      <c r="V157" s="23">
        <f>SUM(Q157+S157+U157)</f>
        <v>44648</v>
      </c>
      <c r="W157" s="17"/>
    </row>
    <row r="158" spans="2:23" x14ac:dyDescent="0.2">
      <c r="B158" s="14">
        <v>43252</v>
      </c>
      <c r="C158" s="25">
        <v>171622</v>
      </c>
      <c r="D158" s="25">
        <v>208</v>
      </c>
      <c r="E158" s="19" t="s">
        <v>211</v>
      </c>
      <c r="F158" s="16" t="s">
        <v>212</v>
      </c>
      <c r="G158" s="19" t="s">
        <v>273</v>
      </c>
      <c r="H158" s="19" t="s">
        <v>36</v>
      </c>
      <c r="I158" s="19" t="s">
        <v>37</v>
      </c>
      <c r="J158" s="17" t="s">
        <v>353</v>
      </c>
      <c r="K158" s="18">
        <v>43257</v>
      </c>
      <c r="L158" s="18">
        <v>43257</v>
      </c>
      <c r="M158" s="17" t="s">
        <v>55</v>
      </c>
      <c r="N158" s="19" t="s">
        <v>40</v>
      </c>
      <c r="O158" s="25">
        <v>1</v>
      </c>
      <c r="P158" s="25">
        <v>2018</v>
      </c>
      <c r="Q158" s="22">
        <v>31448</v>
      </c>
      <c r="R158" s="17" t="s">
        <v>30</v>
      </c>
      <c r="S158" s="22">
        <v>16700</v>
      </c>
      <c r="T158" s="15" t="s">
        <v>31</v>
      </c>
      <c r="U158" s="22">
        <v>0</v>
      </c>
      <c r="V158" s="23">
        <f>SUM(Q158+S158+U158)</f>
        <v>48148</v>
      </c>
      <c r="W158" s="17"/>
    </row>
    <row r="159" spans="2:23" x14ac:dyDescent="0.2">
      <c r="B159" s="14">
        <v>43252</v>
      </c>
      <c r="C159" s="25">
        <v>172971</v>
      </c>
      <c r="D159" s="25">
        <v>189</v>
      </c>
      <c r="E159" s="19" t="s">
        <v>130</v>
      </c>
      <c r="F159" s="16" t="s">
        <v>131</v>
      </c>
      <c r="G159" s="19" t="s">
        <v>59</v>
      </c>
      <c r="H159" s="19" t="s">
        <v>25</v>
      </c>
      <c r="I159" s="19" t="s">
        <v>37</v>
      </c>
      <c r="J159" s="17" t="s">
        <v>354</v>
      </c>
      <c r="K159" s="18">
        <v>43263</v>
      </c>
      <c r="L159" s="18">
        <v>43264</v>
      </c>
      <c r="M159" s="17" t="s">
        <v>55</v>
      </c>
      <c r="N159" s="19" t="s">
        <v>40</v>
      </c>
      <c r="O159" s="25">
        <v>2</v>
      </c>
      <c r="P159" s="25">
        <v>2018</v>
      </c>
      <c r="Q159" s="22">
        <v>110069</v>
      </c>
      <c r="R159" s="17" t="s">
        <v>30</v>
      </c>
      <c r="S159" s="22">
        <v>0</v>
      </c>
      <c r="T159" s="25" t="s">
        <v>355</v>
      </c>
      <c r="U159" s="22">
        <v>66198</v>
      </c>
      <c r="V159" s="23">
        <f>SUM(Q159+S159+U159)</f>
        <v>176267</v>
      </c>
      <c r="W159" s="17"/>
    </row>
    <row r="160" spans="2:23" x14ac:dyDescent="0.2">
      <c r="B160" s="14">
        <v>43252</v>
      </c>
      <c r="C160" s="25">
        <v>170083</v>
      </c>
      <c r="D160" s="25">
        <v>169</v>
      </c>
      <c r="E160" s="19" t="s">
        <v>124</v>
      </c>
      <c r="F160" s="16" t="s">
        <v>34</v>
      </c>
      <c r="G160" s="19" t="s">
        <v>356</v>
      </c>
      <c r="H160" s="19" t="s">
        <v>25</v>
      </c>
      <c r="I160" s="19" t="s">
        <v>37</v>
      </c>
      <c r="J160" s="17" t="s">
        <v>357</v>
      </c>
      <c r="K160" s="18">
        <v>43263</v>
      </c>
      <c r="L160" s="18">
        <v>43266</v>
      </c>
      <c r="M160" s="17" t="s">
        <v>39</v>
      </c>
      <c r="N160" s="19" t="s">
        <v>40</v>
      </c>
      <c r="O160" s="25">
        <v>4</v>
      </c>
      <c r="P160" s="25">
        <v>2018</v>
      </c>
      <c r="Q160" s="22">
        <v>267311</v>
      </c>
      <c r="R160" s="17" t="s">
        <v>30</v>
      </c>
      <c r="S160" s="22">
        <v>16000</v>
      </c>
      <c r="T160" s="25" t="s">
        <v>315</v>
      </c>
      <c r="U160" s="22">
        <v>82761</v>
      </c>
      <c r="V160" s="23">
        <f>SUM(Q160+S160+U160)</f>
        <v>366072</v>
      </c>
      <c r="W160" s="17"/>
    </row>
    <row r="161" spans="2:25" x14ac:dyDescent="0.2">
      <c r="B161" s="14">
        <v>43252</v>
      </c>
      <c r="C161" s="25">
        <v>172630</v>
      </c>
      <c r="D161" s="25">
        <v>181</v>
      </c>
      <c r="E161" s="19" t="s">
        <v>198</v>
      </c>
      <c r="F161" s="16" t="s">
        <v>146</v>
      </c>
      <c r="G161" s="19" t="s">
        <v>59</v>
      </c>
      <c r="H161" s="19" t="s">
        <v>25</v>
      </c>
      <c r="I161" s="19" t="s">
        <v>37</v>
      </c>
      <c r="J161" s="17" t="s">
        <v>358</v>
      </c>
      <c r="K161" s="18">
        <v>43264</v>
      </c>
      <c r="L161" s="18">
        <v>43265</v>
      </c>
      <c r="M161" s="17" t="s">
        <v>39</v>
      </c>
      <c r="N161" s="19" t="s">
        <v>40</v>
      </c>
      <c r="O161" s="25">
        <v>2</v>
      </c>
      <c r="P161" s="25">
        <v>2018</v>
      </c>
      <c r="Q161" s="22">
        <v>78621</v>
      </c>
      <c r="R161" s="17" t="s">
        <v>30</v>
      </c>
      <c r="S161" s="22">
        <v>2000</v>
      </c>
      <c r="T161" s="25" t="s">
        <v>359</v>
      </c>
      <c r="U161" s="22">
        <v>93380</v>
      </c>
      <c r="V161" s="23">
        <f>SUM(Q161+S161+U161)</f>
        <v>174001</v>
      </c>
      <c r="W161" s="17"/>
    </row>
    <row r="162" spans="2:25" x14ac:dyDescent="0.2">
      <c r="B162" s="14">
        <v>43252</v>
      </c>
      <c r="C162" s="25">
        <v>172609</v>
      </c>
      <c r="D162" s="25">
        <v>182</v>
      </c>
      <c r="E162" s="19" t="s">
        <v>200</v>
      </c>
      <c r="F162" s="16" t="s">
        <v>146</v>
      </c>
      <c r="G162" s="19" t="s">
        <v>59</v>
      </c>
      <c r="H162" s="19" t="s">
        <v>25</v>
      </c>
      <c r="I162" s="19" t="s">
        <v>37</v>
      </c>
      <c r="J162" s="17" t="s">
        <v>360</v>
      </c>
      <c r="K162" s="18">
        <v>43264</v>
      </c>
      <c r="L162" s="18">
        <v>43265</v>
      </c>
      <c r="M162" s="17" t="s">
        <v>39</v>
      </c>
      <c r="N162" s="19" t="s">
        <v>40</v>
      </c>
      <c r="O162" s="25">
        <v>2</v>
      </c>
      <c r="P162" s="25">
        <v>2018</v>
      </c>
      <c r="Q162" s="22">
        <v>78621</v>
      </c>
      <c r="R162" s="17" t="s">
        <v>30</v>
      </c>
      <c r="S162" s="22">
        <v>42000</v>
      </c>
      <c r="T162" s="25" t="s">
        <v>359</v>
      </c>
      <c r="U162" s="22">
        <v>93380</v>
      </c>
      <c r="V162" s="23">
        <f>SUM(Q162+S162+U162)</f>
        <v>214001</v>
      </c>
      <c r="W162" s="17"/>
    </row>
    <row r="163" spans="2:25" x14ac:dyDescent="0.2">
      <c r="B163" s="14">
        <v>43252</v>
      </c>
      <c r="C163" s="25">
        <v>172800</v>
      </c>
      <c r="D163" s="25">
        <v>183</v>
      </c>
      <c r="E163" s="19" t="s">
        <v>95</v>
      </c>
      <c r="F163" s="16" t="s">
        <v>96</v>
      </c>
      <c r="G163" s="19" t="s">
        <v>59</v>
      </c>
      <c r="H163" s="19" t="s">
        <v>25</v>
      </c>
      <c r="I163" s="19" t="s">
        <v>37</v>
      </c>
      <c r="J163" s="17" t="s">
        <v>361</v>
      </c>
      <c r="K163" s="18">
        <v>43264</v>
      </c>
      <c r="L163" s="18">
        <v>43265</v>
      </c>
      <c r="M163" s="17" t="s">
        <v>55</v>
      </c>
      <c r="N163" s="19" t="s">
        <v>40</v>
      </c>
      <c r="O163" s="25">
        <v>2</v>
      </c>
      <c r="P163" s="25">
        <v>2018</v>
      </c>
      <c r="Q163" s="22">
        <v>78621</v>
      </c>
      <c r="R163" s="17" t="s">
        <v>30</v>
      </c>
      <c r="S163" s="22">
        <v>0</v>
      </c>
      <c r="T163" s="25" t="s">
        <v>359</v>
      </c>
      <c r="U163" s="22">
        <v>93380</v>
      </c>
      <c r="V163" s="23">
        <f>SUM(Q163+S163+U163)</f>
        <v>172001</v>
      </c>
      <c r="W163" s="17"/>
    </row>
    <row r="164" spans="2:25" x14ac:dyDescent="0.2">
      <c r="B164" s="14">
        <v>43252</v>
      </c>
      <c r="C164" s="25">
        <v>172654</v>
      </c>
      <c r="D164" s="25">
        <v>186</v>
      </c>
      <c r="E164" s="19" t="s">
        <v>209</v>
      </c>
      <c r="F164" s="16" t="s">
        <v>146</v>
      </c>
      <c r="G164" s="19" t="s">
        <v>59</v>
      </c>
      <c r="H164" s="19" t="s">
        <v>25</v>
      </c>
      <c r="I164" s="19" t="s">
        <v>37</v>
      </c>
      <c r="J164" s="17" t="s">
        <v>362</v>
      </c>
      <c r="K164" s="18">
        <v>43264</v>
      </c>
      <c r="L164" s="18">
        <v>43265</v>
      </c>
      <c r="M164" s="17" t="s">
        <v>39</v>
      </c>
      <c r="N164" s="19" t="s">
        <v>40</v>
      </c>
      <c r="O164" s="25">
        <v>2</v>
      </c>
      <c r="P164" s="25">
        <v>2018</v>
      </c>
      <c r="Q164" s="22">
        <v>78621</v>
      </c>
      <c r="R164" s="17" t="s">
        <v>30</v>
      </c>
      <c r="S164" s="22">
        <v>0</v>
      </c>
      <c r="T164" s="25" t="s">
        <v>359</v>
      </c>
      <c r="U164" s="22">
        <v>93380</v>
      </c>
      <c r="V164" s="23">
        <f>SUM(Q164+S164+U164)</f>
        <v>172001</v>
      </c>
      <c r="W164" s="17"/>
    </row>
    <row r="165" spans="2:25" x14ac:dyDescent="0.2">
      <c r="B165" s="14">
        <v>43252</v>
      </c>
      <c r="C165" s="25">
        <v>172979</v>
      </c>
      <c r="D165" s="25">
        <v>187</v>
      </c>
      <c r="E165" s="19" t="s">
        <v>145</v>
      </c>
      <c r="F165" s="16" t="s">
        <v>146</v>
      </c>
      <c r="G165" s="19" t="s">
        <v>59</v>
      </c>
      <c r="H165" s="19" t="s">
        <v>25</v>
      </c>
      <c r="I165" s="19" t="s">
        <v>37</v>
      </c>
      <c r="J165" s="17" t="s">
        <v>363</v>
      </c>
      <c r="K165" s="18">
        <v>43264</v>
      </c>
      <c r="L165" s="18">
        <v>43265</v>
      </c>
      <c r="M165" s="17" t="s">
        <v>39</v>
      </c>
      <c r="N165" s="19" t="s">
        <v>40</v>
      </c>
      <c r="O165" s="25">
        <v>2</v>
      </c>
      <c r="P165" s="25">
        <v>2018</v>
      </c>
      <c r="Q165" s="22">
        <v>78621</v>
      </c>
      <c r="R165" s="17" t="s">
        <v>30</v>
      </c>
      <c r="S165" s="22">
        <v>0</v>
      </c>
      <c r="T165" s="25" t="s">
        <v>359</v>
      </c>
      <c r="U165" s="22">
        <v>93380</v>
      </c>
      <c r="V165" s="23">
        <f>SUM(Q165+S165+U165)</f>
        <v>172001</v>
      </c>
      <c r="W165" s="17"/>
    </row>
    <row r="166" spans="2:25" x14ac:dyDescent="0.2">
      <c r="B166" s="14">
        <v>43252</v>
      </c>
      <c r="C166" s="25">
        <v>172931</v>
      </c>
      <c r="D166" s="25">
        <v>195</v>
      </c>
      <c r="E166" s="19" t="s">
        <v>364</v>
      </c>
      <c r="F166" s="16" t="s">
        <v>136</v>
      </c>
      <c r="G166" s="19" t="s">
        <v>59</v>
      </c>
      <c r="H166" s="19" t="s">
        <v>25</v>
      </c>
      <c r="I166" s="19" t="s">
        <v>37</v>
      </c>
      <c r="J166" s="17" t="s">
        <v>365</v>
      </c>
      <c r="K166" s="18">
        <v>43264</v>
      </c>
      <c r="L166" s="18">
        <v>43265</v>
      </c>
      <c r="M166" s="17" t="s">
        <v>39</v>
      </c>
      <c r="N166" s="19" t="s">
        <v>40</v>
      </c>
      <c r="O166" s="25">
        <v>2</v>
      </c>
      <c r="P166" s="25">
        <v>2018</v>
      </c>
      <c r="Q166" s="22">
        <v>110069</v>
      </c>
      <c r="R166" s="17" t="s">
        <v>30</v>
      </c>
      <c r="S166" s="22">
        <v>0</v>
      </c>
      <c r="T166" s="25" t="s">
        <v>359</v>
      </c>
      <c r="U166" s="22">
        <v>93380</v>
      </c>
      <c r="V166" s="23">
        <f>SUM(Q166+S166+U166)</f>
        <v>203449</v>
      </c>
      <c r="W166" s="17"/>
    </row>
    <row r="167" spans="2:25" x14ac:dyDescent="0.2">
      <c r="B167" s="14">
        <v>43252</v>
      </c>
      <c r="C167" s="25">
        <v>179236</v>
      </c>
      <c r="D167" s="25">
        <v>249</v>
      </c>
      <c r="E167" s="19" t="s">
        <v>130</v>
      </c>
      <c r="F167" s="16" t="s">
        <v>131</v>
      </c>
      <c r="G167" s="19" t="s">
        <v>153</v>
      </c>
      <c r="H167" s="19" t="s">
        <v>25</v>
      </c>
      <c r="I167" s="19" t="s">
        <v>37</v>
      </c>
      <c r="J167" s="17" t="s">
        <v>366</v>
      </c>
      <c r="K167" s="18">
        <v>43270</v>
      </c>
      <c r="L167" s="18">
        <v>43271</v>
      </c>
      <c r="M167" s="17" t="s">
        <v>55</v>
      </c>
      <c r="N167" s="19" t="s">
        <v>40</v>
      </c>
      <c r="O167" s="25">
        <v>2</v>
      </c>
      <c r="P167" s="25">
        <v>2018</v>
      </c>
      <c r="Q167" s="22">
        <v>110069</v>
      </c>
      <c r="R167" s="17" t="s">
        <v>30</v>
      </c>
      <c r="S167" s="22">
        <v>0</v>
      </c>
      <c r="T167" s="25" t="s">
        <v>367</v>
      </c>
      <c r="U167" s="22">
        <v>230138</v>
      </c>
      <c r="V167" s="23">
        <f>SUM(Q167+S167+U167)</f>
        <v>340207</v>
      </c>
      <c r="W167" s="17"/>
    </row>
    <row r="168" spans="2:25" x14ac:dyDescent="0.2">
      <c r="B168" s="14">
        <v>43252</v>
      </c>
      <c r="C168" s="25">
        <v>173058</v>
      </c>
      <c r="D168" s="25">
        <v>185</v>
      </c>
      <c r="E168" s="19" t="s">
        <v>311</v>
      </c>
      <c r="F168" s="16" t="s">
        <v>136</v>
      </c>
      <c r="G168" s="19" t="s">
        <v>153</v>
      </c>
      <c r="H168" s="19" t="s">
        <v>25</v>
      </c>
      <c r="I168" s="19" t="s">
        <v>37</v>
      </c>
      <c r="J168" s="17" t="s">
        <v>368</v>
      </c>
      <c r="K168" s="18">
        <v>43271</v>
      </c>
      <c r="L168" s="18">
        <v>43271</v>
      </c>
      <c r="M168" s="17" t="s">
        <v>39</v>
      </c>
      <c r="N168" s="19" t="s">
        <v>314</v>
      </c>
      <c r="O168" s="25">
        <v>1</v>
      </c>
      <c r="P168" s="25">
        <v>2018</v>
      </c>
      <c r="Q168" s="22">
        <v>31448</v>
      </c>
      <c r="R168" s="17" t="s">
        <v>30</v>
      </c>
      <c r="S168" s="22">
        <v>15000</v>
      </c>
      <c r="T168" s="25" t="s">
        <v>369</v>
      </c>
      <c r="U168" s="22">
        <v>56300</v>
      </c>
      <c r="V168" s="23">
        <f>SUM(Q168+S168+U168)</f>
        <v>102748</v>
      </c>
      <c r="W168" s="17"/>
    </row>
    <row r="169" spans="2:25" x14ac:dyDescent="0.2">
      <c r="B169" s="14">
        <v>43252</v>
      </c>
      <c r="C169" s="25">
        <v>173932</v>
      </c>
      <c r="D169" s="25">
        <v>196</v>
      </c>
      <c r="E169" s="19" t="s">
        <v>145</v>
      </c>
      <c r="F169" s="16" t="s">
        <v>146</v>
      </c>
      <c r="G169" s="19" t="s">
        <v>153</v>
      </c>
      <c r="H169" s="19" t="s">
        <v>25</v>
      </c>
      <c r="I169" s="19" t="s">
        <v>37</v>
      </c>
      <c r="J169" s="17" t="s">
        <v>339</v>
      </c>
      <c r="K169" s="18">
        <v>43271</v>
      </c>
      <c r="L169" s="18">
        <v>43271</v>
      </c>
      <c r="M169" s="17" t="s">
        <v>39</v>
      </c>
      <c r="N169" s="19" t="s">
        <v>40</v>
      </c>
      <c r="O169" s="25">
        <v>1</v>
      </c>
      <c r="P169" s="25">
        <v>2018</v>
      </c>
      <c r="Q169" s="22">
        <v>31448</v>
      </c>
      <c r="R169" s="17" t="s">
        <v>30</v>
      </c>
      <c r="S169" s="22">
        <v>0</v>
      </c>
      <c r="T169" s="25" t="s">
        <v>276</v>
      </c>
      <c r="U169" s="22">
        <v>281500</v>
      </c>
      <c r="V169" s="23">
        <f>SUM(Q169+S169+U169)</f>
        <v>312948</v>
      </c>
      <c r="W169" s="17"/>
    </row>
    <row r="170" spans="2:25" x14ac:dyDescent="0.2">
      <c r="B170" s="14">
        <v>43252</v>
      </c>
      <c r="C170" s="25">
        <v>173945</v>
      </c>
      <c r="D170" s="25">
        <v>198</v>
      </c>
      <c r="E170" s="19" t="s">
        <v>200</v>
      </c>
      <c r="F170" s="16" t="s">
        <v>146</v>
      </c>
      <c r="G170" s="19" t="s">
        <v>153</v>
      </c>
      <c r="H170" s="19" t="s">
        <v>25</v>
      </c>
      <c r="I170" s="19" t="s">
        <v>37</v>
      </c>
      <c r="J170" s="17" t="s">
        <v>370</v>
      </c>
      <c r="K170" s="18">
        <v>43271</v>
      </c>
      <c r="L170" s="18">
        <v>43271</v>
      </c>
      <c r="M170" s="17" t="s">
        <v>39</v>
      </c>
      <c r="N170" s="19" t="s">
        <v>40</v>
      </c>
      <c r="O170" s="25">
        <v>1</v>
      </c>
      <c r="P170" s="25">
        <v>2018</v>
      </c>
      <c r="Q170" s="22">
        <v>31448</v>
      </c>
      <c r="R170" s="17" t="s">
        <v>30</v>
      </c>
      <c r="S170" s="22">
        <v>30000</v>
      </c>
      <c r="T170" s="25" t="s">
        <v>276</v>
      </c>
      <c r="U170" s="22">
        <v>281500</v>
      </c>
      <c r="V170" s="23">
        <f>SUM(Q170+S170+U170)</f>
        <v>342948</v>
      </c>
      <c r="W170" s="17"/>
    </row>
    <row r="171" spans="2:25" x14ac:dyDescent="0.2">
      <c r="B171" s="14">
        <v>43252</v>
      </c>
      <c r="C171" s="25">
        <v>173931</v>
      </c>
      <c r="D171" s="25">
        <v>199</v>
      </c>
      <c r="E171" s="19" t="s">
        <v>209</v>
      </c>
      <c r="F171" s="16" t="s">
        <v>146</v>
      </c>
      <c r="G171" s="19" t="s">
        <v>153</v>
      </c>
      <c r="H171" s="19" t="s">
        <v>25</v>
      </c>
      <c r="I171" s="19" t="s">
        <v>37</v>
      </c>
      <c r="J171" s="17" t="s">
        <v>371</v>
      </c>
      <c r="K171" s="18">
        <v>43271</v>
      </c>
      <c r="L171" s="18">
        <v>43271</v>
      </c>
      <c r="M171" s="17" t="s">
        <v>39</v>
      </c>
      <c r="N171" s="19" t="s">
        <v>40</v>
      </c>
      <c r="O171" s="25">
        <v>1</v>
      </c>
      <c r="P171" s="25">
        <v>2018</v>
      </c>
      <c r="Q171" s="22">
        <v>31448</v>
      </c>
      <c r="R171" s="17" t="s">
        <v>30</v>
      </c>
      <c r="S171" s="22">
        <v>0</v>
      </c>
      <c r="T171" s="25" t="s">
        <v>276</v>
      </c>
      <c r="U171" s="22">
        <v>281500</v>
      </c>
      <c r="V171" s="23">
        <f>SUM(Q171+S171+U171)</f>
        <v>312948</v>
      </c>
      <c r="W171" s="17"/>
    </row>
    <row r="172" spans="2:25" x14ac:dyDescent="0.2">
      <c r="B172" s="14">
        <v>43252</v>
      </c>
      <c r="C172" s="25">
        <v>173947</v>
      </c>
      <c r="D172" s="25">
        <v>202</v>
      </c>
      <c r="E172" s="19" t="s">
        <v>211</v>
      </c>
      <c r="F172" s="16" t="s">
        <v>212</v>
      </c>
      <c r="G172" s="19" t="s">
        <v>153</v>
      </c>
      <c r="H172" s="19" t="s">
        <v>25</v>
      </c>
      <c r="I172" s="19" t="s">
        <v>37</v>
      </c>
      <c r="J172" s="17" t="s">
        <v>372</v>
      </c>
      <c r="K172" s="18">
        <v>43271</v>
      </c>
      <c r="L172" s="18">
        <v>43271</v>
      </c>
      <c r="M172" s="17" t="s">
        <v>55</v>
      </c>
      <c r="N172" s="19" t="s">
        <v>40</v>
      </c>
      <c r="O172" s="25">
        <v>1</v>
      </c>
      <c r="P172" s="25">
        <v>2018</v>
      </c>
      <c r="Q172" s="22">
        <v>31448</v>
      </c>
      <c r="R172" s="17" t="s">
        <v>30</v>
      </c>
      <c r="S172" s="22">
        <v>15000</v>
      </c>
      <c r="T172" s="15" t="s">
        <v>276</v>
      </c>
      <c r="U172" s="22">
        <v>281500</v>
      </c>
      <c r="V172" s="23">
        <f>SUM(Q172+S172+U172)</f>
        <v>327948</v>
      </c>
      <c r="W172" s="17"/>
    </row>
    <row r="173" spans="2:25" x14ac:dyDescent="0.2">
      <c r="B173" s="14">
        <v>43252</v>
      </c>
      <c r="C173" s="25">
        <v>173944</v>
      </c>
      <c r="D173" s="25">
        <v>205</v>
      </c>
      <c r="E173" s="19" t="s">
        <v>142</v>
      </c>
      <c r="F173" s="16" t="s">
        <v>143</v>
      </c>
      <c r="G173" s="19" t="s">
        <v>153</v>
      </c>
      <c r="H173" s="19" t="s">
        <v>25</v>
      </c>
      <c r="I173" s="19" t="s">
        <v>37</v>
      </c>
      <c r="J173" s="17" t="s">
        <v>373</v>
      </c>
      <c r="K173" s="18">
        <v>43271</v>
      </c>
      <c r="L173" s="18">
        <v>43271</v>
      </c>
      <c r="M173" s="17" t="s">
        <v>39</v>
      </c>
      <c r="N173" s="19" t="s">
        <v>40</v>
      </c>
      <c r="O173" s="25">
        <v>1</v>
      </c>
      <c r="P173" s="25">
        <v>2018</v>
      </c>
      <c r="Q173" s="22">
        <v>31448</v>
      </c>
      <c r="R173" s="17" t="s">
        <v>30</v>
      </c>
      <c r="S173" s="22">
        <v>0</v>
      </c>
      <c r="T173" s="15" t="s">
        <v>374</v>
      </c>
      <c r="U173" s="22">
        <v>281500</v>
      </c>
      <c r="V173" s="23">
        <f>SUM(Q173+S173+U173)</f>
        <v>312948</v>
      </c>
      <c r="W173" s="17"/>
    </row>
    <row r="174" spans="2:25" x14ac:dyDescent="0.2">
      <c r="B174" s="14">
        <v>43252</v>
      </c>
      <c r="C174" s="25">
        <v>174057</v>
      </c>
      <c r="D174" s="25">
        <v>204</v>
      </c>
      <c r="E174" s="19" t="s">
        <v>45</v>
      </c>
      <c r="F174" s="16" t="s">
        <v>34</v>
      </c>
      <c r="G174" s="19" t="s">
        <v>375</v>
      </c>
      <c r="H174" s="19" t="s">
        <v>36</v>
      </c>
      <c r="I174" s="19" t="s">
        <v>37</v>
      </c>
      <c r="J174" s="17" t="s">
        <v>376</v>
      </c>
      <c r="K174" s="18">
        <v>43273</v>
      </c>
      <c r="L174" s="18">
        <v>43273</v>
      </c>
      <c r="M174" s="17" t="s">
        <v>39</v>
      </c>
      <c r="N174" s="19" t="s">
        <v>40</v>
      </c>
      <c r="O174" s="25">
        <v>1</v>
      </c>
      <c r="P174" s="25">
        <v>2018</v>
      </c>
      <c r="Q174" s="22">
        <v>31448</v>
      </c>
      <c r="R174" s="17" t="s">
        <v>30</v>
      </c>
      <c r="S174" s="22">
        <v>44770</v>
      </c>
      <c r="T174" s="27" t="s">
        <v>31</v>
      </c>
      <c r="U174" s="22">
        <v>0</v>
      </c>
      <c r="V174" s="23">
        <f>SUM(Q174+S174+U174)</f>
        <v>76218</v>
      </c>
      <c r="W174" s="17"/>
    </row>
    <row r="175" spans="2:25" s="26" customFormat="1" ht="12" customHeight="1" x14ac:dyDescent="0.2">
      <c r="B175" s="14">
        <v>43252</v>
      </c>
      <c r="C175" s="25">
        <v>174039</v>
      </c>
      <c r="D175" s="25">
        <v>206</v>
      </c>
      <c r="E175" s="19" t="s">
        <v>124</v>
      </c>
      <c r="F175" s="16" t="s">
        <v>34</v>
      </c>
      <c r="G175" s="19" t="s">
        <v>375</v>
      </c>
      <c r="H175" s="19" t="s">
        <v>36</v>
      </c>
      <c r="I175" s="19" t="s">
        <v>37</v>
      </c>
      <c r="J175" s="17" t="s">
        <v>377</v>
      </c>
      <c r="K175" s="18">
        <v>43273</v>
      </c>
      <c r="L175" s="18">
        <v>43273</v>
      </c>
      <c r="M175" s="17" t="s">
        <v>39</v>
      </c>
      <c r="N175" s="19" t="s">
        <v>40</v>
      </c>
      <c r="O175" s="25">
        <v>1</v>
      </c>
      <c r="P175" s="25">
        <v>2018</v>
      </c>
      <c r="Q175" s="22">
        <v>31448</v>
      </c>
      <c r="R175" s="17" t="s">
        <v>30</v>
      </c>
      <c r="S175" s="22">
        <v>0</v>
      </c>
      <c r="T175" s="15" t="s">
        <v>31</v>
      </c>
      <c r="U175" s="22">
        <v>0</v>
      </c>
      <c r="V175" s="23">
        <f>SUM(Q175+S175+U175)</f>
        <v>31448</v>
      </c>
      <c r="W175" s="17"/>
      <c r="X175" s="24"/>
      <c r="Y175" s="24"/>
    </row>
    <row r="176" spans="2:25" x14ac:dyDescent="0.2">
      <c r="B176" s="14">
        <v>43252</v>
      </c>
      <c r="C176" s="25">
        <v>172972</v>
      </c>
      <c r="D176" s="25">
        <v>190</v>
      </c>
      <c r="E176" s="19" t="s">
        <v>135</v>
      </c>
      <c r="F176" s="16" t="s">
        <v>136</v>
      </c>
      <c r="G176" s="19" t="s">
        <v>228</v>
      </c>
      <c r="H176" s="19" t="s">
        <v>25</v>
      </c>
      <c r="I176" s="19" t="s">
        <v>37</v>
      </c>
      <c r="J176" s="17" t="s">
        <v>378</v>
      </c>
      <c r="K176" s="18">
        <v>43276</v>
      </c>
      <c r="L176" s="18">
        <v>43277</v>
      </c>
      <c r="M176" s="17" t="s">
        <v>39</v>
      </c>
      <c r="N176" s="19" t="s">
        <v>40</v>
      </c>
      <c r="O176" s="25">
        <v>2</v>
      </c>
      <c r="P176" s="25">
        <v>2018</v>
      </c>
      <c r="Q176" s="22">
        <v>110069</v>
      </c>
      <c r="R176" s="17" t="s">
        <v>30</v>
      </c>
      <c r="S176" s="22">
        <v>7000</v>
      </c>
      <c r="T176" s="25" t="s">
        <v>379</v>
      </c>
      <c r="U176" s="22">
        <v>120974</v>
      </c>
      <c r="V176" s="23">
        <f>SUM(Q176+S176+U176)</f>
        <v>238043</v>
      </c>
      <c r="W176" s="17"/>
    </row>
    <row r="177" spans="2:23" x14ac:dyDescent="0.2">
      <c r="B177" s="14">
        <v>43252</v>
      </c>
      <c r="C177" s="25">
        <v>173089</v>
      </c>
      <c r="D177" s="25">
        <v>192</v>
      </c>
      <c r="E177" s="19" t="s">
        <v>139</v>
      </c>
      <c r="F177" s="16" t="s">
        <v>140</v>
      </c>
      <c r="G177" s="19" t="s">
        <v>380</v>
      </c>
      <c r="H177" s="19" t="s">
        <v>25</v>
      </c>
      <c r="I177" s="19" t="s">
        <v>37</v>
      </c>
      <c r="J177" s="17" t="s">
        <v>378</v>
      </c>
      <c r="K177" s="18">
        <v>43276</v>
      </c>
      <c r="L177" s="18">
        <v>43277</v>
      </c>
      <c r="M177" s="17" t="s">
        <v>39</v>
      </c>
      <c r="N177" s="19" t="s">
        <v>40</v>
      </c>
      <c r="O177" s="25">
        <v>2</v>
      </c>
      <c r="P177" s="25">
        <v>2018</v>
      </c>
      <c r="Q177" s="22">
        <v>110069</v>
      </c>
      <c r="R177" s="17" t="s">
        <v>30</v>
      </c>
      <c r="S177" s="22">
        <v>2500</v>
      </c>
      <c r="T177" s="25" t="s">
        <v>381</v>
      </c>
      <c r="U177" s="22">
        <v>41738</v>
      </c>
      <c r="V177" s="23">
        <f>SUM(Q177+S177+U177)</f>
        <v>154307</v>
      </c>
      <c r="W177" s="17"/>
    </row>
    <row r="178" spans="2:23" x14ac:dyDescent="0.2">
      <c r="B178" s="14">
        <v>43252</v>
      </c>
      <c r="C178" s="25">
        <v>174497</v>
      </c>
      <c r="D178" s="25">
        <v>215</v>
      </c>
      <c r="E178" s="19" t="s">
        <v>382</v>
      </c>
      <c r="F178" s="16" t="s">
        <v>383</v>
      </c>
      <c r="G178" s="19" t="s">
        <v>228</v>
      </c>
      <c r="H178" s="19" t="s">
        <v>25</v>
      </c>
      <c r="I178" s="19" t="s">
        <v>37</v>
      </c>
      <c r="J178" s="17" t="s">
        <v>384</v>
      </c>
      <c r="K178" s="18">
        <v>43276</v>
      </c>
      <c r="L178" s="18">
        <v>43277</v>
      </c>
      <c r="M178" s="17" t="s">
        <v>55</v>
      </c>
      <c r="N178" s="19" t="s">
        <v>40</v>
      </c>
      <c r="O178" s="25">
        <v>2</v>
      </c>
      <c r="P178" s="25">
        <v>2018</v>
      </c>
      <c r="Q178" s="22">
        <v>110069</v>
      </c>
      <c r="R178" s="17" t="s">
        <v>30</v>
      </c>
      <c r="S178" s="22">
        <v>0</v>
      </c>
      <c r="T178" s="15" t="s">
        <v>341</v>
      </c>
      <c r="U178" s="22">
        <v>134244</v>
      </c>
      <c r="V178" s="23">
        <f>SUM(Q178+S178+U178)</f>
        <v>244313</v>
      </c>
      <c r="W178" s="17"/>
    </row>
    <row r="179" spans="2:23" x14ac:dyDescent="0.2">
      <c r="B179" s="14">
        <v>43252</v>
      </c>
      <c r="C179" s="25">
        <v>174566</v>
      </c>
      <c r="D179" s="25">
        <v>218</v>
      </c>
      <c r="E179" s="19" t="s">
        <v>130</v>
      </c>
      <c r="F179" s="16" t="s">
        <v>131</v>
      </c>
      <c r="G179" s="19" t="s">
        <v>228</v>
      </c>
      <c r="H179" s="19" t="s">
        <v>25</v>
      </c>
      <c r="I179" s="19" t="s">
        <v>37</v>
      </c>
      <c r="J179" s="17" t="s">
        <v>340</v>
      </c>
      <c r="K179" s="18">
        <v>43276</v>
      </c>
      <c r="L179" s="18">
        <v>43277</v>
      </c>
      <c r="M179" s="17" t="s">
        <v>55</v>
      </c>
      <c r="N179" s="19" t="s">
        <v>40</v>
      </c>
      <c r="O179" s="25">
        <v>2</v>
      </c>
      <c r="P179" s="25">
        <v>2018</v>
      </c>
      <c r="Q179" s="22">
        <v>110069</v>
      </c>
      <c r="R179" s="17" t="s">
        <v>30</v>
      </c>
      <c r="S179" s="22">
        <v>0</v>
      </c>
      <c r="T179" s="15" t="s">
        <v>236</v>
      </c>
      <c r="U179" s="22">
        <v>110478</v>
      </c>
      <c r="V179" s="23">
        <f>SUM(Q179+S179+U179)</f>
        <v>220547</v>
      </c>
      <c r="W179" s="17"/>
    </row>
    <row r="180" spans="2:23" x14ac:dyDescent="0.2">
      <c r="B180" s="14">
        <v>43252</v>
      </c>
      <c r="C180" s="25">
        <v>173937</v>
      </c>
      <c r="D180" s="25">
        <v>200</v>
      </c>
      <c r="E180" s="19" t="s">
        <v>22</v>
      </c>
      <c r="F180" s="16" t="s">
        <v>23</v>
      </c>
      <c r="G180" s="19" t="s">
        <v>153</v>
      </c>
      <c r="H180" s="19" t="s">
        <v>25</v>
      </c>
      <c r="I180" s="19" t="s">
        <v>37</v>
      </c>
      <c r="J180" s="17" t="s">
        <v>366</v>
      </c>
      <c r="K180" s="18">
        <v>43270</v>
      </c>
      <c r="L180" s="18">
        <v>43271</v>
      </c>
      <c r="M180" s="17" t="s">
        <v>28</v>
      </c>
      <c r="N180" s="19" t="s">
        <v>29</v>
      </c>
      <c r="O180" s="25">
        <v>2</v>
      </c>
      <c r="P180" s="25">
        <v>2018</v>
      </c>
      <c r="Q180" s="22">
        <v>146468</v>
      </c>
      <c r="R180" s="17" t="s">
        <v>30</v>
      </c>
      <c r="S180" s="22">
        <v>0</v>
      </c>
      <c r="T180" s="25" t="s">
        <v>385</v>
      </c>
      <c r="U180" s="22">
        <v>106844</v>
      </c>
      <c r="V180" s="23">
        <f>SUM(Q180+S180+U180)</f>
        <v>253312</v>
      </c>
      <c r="W180" s="17"/>
    </row>
    <row r="181" spans="2:23" x14ac:dyDescent="0.2">
      <c r="B181" s="14">
        <v>43252</v>
      </c>
      <c r="C181" s="25">
        <v>174538</v>
      </c>
      <c r="D181" s="25">
        <v>210</v>
      </c>
      <c r="E181" s="19" t="s">
        <v>22</v>
      </c>
      <c r="F181" s="16" t="s">
        <v>23</v>
      </c>
      <c r="G181" s="19" t="s">
        <v>228</v>
      </c>
      <c r="H181" s="19" t="s">
        <v>25</v>
      </c>
      <c r="I181" s="19" t="s">
        <v>37</v>
      </c>
      <c r="J181" s="17" t="s">
        <v>340</v>
      </c>
      <c r="K181" s="18">
        <v>43276</v>
      </c>
      <c r="L181" s="18">
        <v>43277</v>
      </c>
      <c r="M181" s="17" t="s">
        <v>28</v>
      </c>
      <c r="N181" s="19" t="s">
        <v>29</v>
      </c>
      <c r="O181" s="25">
        <v>2</v>
      </c>
      <c r="P181" s="25">
        <v>2018</v>
      </c>
      <c r="Q181" s="22">
        <v>146468</v>
      </c>
      <c r="R181" s="17" t="s">
        <v>30</v>
      </c>
      <c r="S181" s="22">
        <v>17700</v>
      </c>
      <c r="T181" s="15" t="s">
        <v>386</v>
      </c>
      <c r="U181" s="22">
        <v>314402</v>
      </c>
      <c r="V181" s="23">
        <f>SUM(Q181+S181+U181)</f>
        <v>478570</v>
      </c>
      <c r="W181" s="17"/>
    </row>
    <row r="182" spans="2:23" x14ac:dyDescent="0.2">
      <c r="B182" s="14">
        <v>43252</v>
      </c>
      <c r="C182" s="25">
        <v>175272</v>
      </c>
      <c r="D182" s="25">
        <v>219</v>
      </c>
      <c r="E182" s="19" t="s">
        <v>124</v>
      </c>
      <c r="F182" s="16" t="s">
        <v>34</v>
      </c>
      <c r="G182" s="19" t="s">
        <v>375</v>
      </c>
      <c r="H182" s="19" t="s">
        <v>36</v>
      </c>
      <c r="I182" s="19" t="s">
        <v>37</v>
      </c>
      <c r="J182" s="17" t="s">
        <v>377</v>
      </c>
      <c r="K182" s="18">
        <v>43278</v>
      </c>
      <c r="L182" s="18">
        <v>43278</v>
      </c>
      <c r="M182" s="17" t="s">
        <v>39</v>
      </c>
      <c r="N182" s="19" t="s">
        <v>40</v>
      </c>
      <c r="O182" s="25">
        <v>1</v>
      </c>
      <c r="P182" s="25">
        <v>2018</v>
      </c>
      <c r="Q182" s="22">
        <v>31448</v>
      </c>
      <c r="R182" s="17" t="s">
        <v>30</v>
      </c>
      <c r="S182" s="22">
        <v>0</v>
      </c>
      <c r="T182" s="15" t="s">
        <v>31</v>
      </c>
      <c r="U182" s="22">
        <v>0</v>
      </c>
      <c r="V182" s="23">
        <f>SUM(Q182+S182+U182)</f>
        <v>31448</v>
      </c>
      <c r="W182" s="17"/>
    </row>
    <row r="183" spans="2:23" x14ac:dyDescent="0.2">
      <c r="B183" s="14">
        <v>43252</v>
      </c>
      <c r="C183" s="25">
        <v>175212</v>
      </c>
      <c r="D183" s="25">
        <v>220</v>
      </c>
      <c r="E183" s="19" t="s">
        <v>45</v>
      </c>
      <c r="F183" s="16" t="s">
        <v>34</v>
      </c>
      <c r="G183" s="19" t="s">
        <v>375</v>
      </c>
      <c r="H183" s="19" t="s">
        <v>36</v>
      </c>
      <c r="I183" s="19" t="s">
        <v>37</v>
      </c>
      <c r="J183" s="17" t="s">
        <v>376</v>
      </c>
      <c r="K183" s="18">
        <v>43278</v>
      </c>
      <c r="L183" s="18">
        <v>43278</v>
      </c>
      <c r="M183" s="17" t="s">
        <v>39</v>
      </c>
      <c r="N183" s="19" t="s">
        <v>40</v>
      </c>
      <c r="O183" s="25">
        <v>1</v>
      </c>
      <c r="P183" s="25">
        <v>2018</v>
      </c>
      <c r="Q183" s="22">
        <v>31448</v>
      </c>
      <c r="R183" s="17" t="s">
        <v>30</v>
      </c>
      <c r="S183" s="22">
        <v>43667</v>
      </c>
      <c r="T183" s="15" t="s">
        <v>31</v>
      </c>
      <c r="U183" s="22">
        <v>0</v>
      </c>
      <c r="V183" s="23">
        <f>SUM(Q183+S183+U183)</f>
        <v>75115</v>
      </c>
      <c r="W183" s="17"/>
    </row>
    <row r="184" spans="2:23" x14ac:dyDescent="0.2">
      <c r="B184" s="14">
        <v>43252</v>
      </c>
      <c r="C184" s="25">
        <v>175087</v>
      </c>
      <c r="D184" s="25">
        <v>229</v>
      </c>
      <c r="E184" s="19" t="s">
        <v>88</v>
      </c>
      <c r="F184" s="16" t="s">
        <v>89</v>
      </c>
      <c r="G184" s="19" t="s">
        <v>387</v>
      </c>
      <c r="H184" s="19" t="s">
        <v>36</v>
      </c>
      <c r="I184" s="19" t="s">
        <v>37</v>
      </c>
      <c r="J184" s="25" t="s">
        <v>388</v>
      </c>
      <c r="K184" s="18">
        <v>43280</v>
      </c>
      <c r="L184" s="18">
        <v>43280</v>
      </c>
      <c r="M184" s="17" t="s">
        <v>55</v>
      </c>
      <c r="N184" s="19" t="s">
        <v>40</v>
      </c>
      <c r="O184" s="25">
        <v>1</v>
      </c>
      <c r="P184" s="25">
        <v>2018</v>
      </c>
      <c r="Q184" s="22">
        <v>0</v>
      </c>
      <c r="R184" s="17" t="s">
        <v>30</v>
      </c>
      <c r="S184" s="22">
        <v>0</v>
      </c>
      <c r="T184" s="15" t="s">
        <v>31</v>
      </c>
      <c r="U184" s="22">
        <v>0</v>
      </c>
      <c r="V184" s="23">
        <f>SUM(Q184+S184+U184)</f>
        <v>0</v>
      </c>
      <c r="W184" s="17"/>
    </row>
    <row r="185" spans="2:23" x14ac:dyDescent="0.2">
      <c r="B185" s="14">
        <v>43252</v>
      </c>
      <c r="C185" s="15">
        <v>175087</v>
      </c>
      <c r="D185" s="15">
        <v>229</v>
      </c>
      <c r="E185" s="16" t="s">
        <v>88</v>
      </c>
      <c r="F185" s="16" t="s">
        <v>89</v>
      </c>
      <c r="G185" s="16" t="s">
        <v>387</v>
      </c>
      <c r="H185" s="16" t="s">
        <v>36</v>
      </c>
      <c r="I185" s="16" t="s">
        <v>37</v>
      </c>
      <c r="J185" s="21" t="s">
        <v>388</v>
      </c>
      <c r="K185" s="28">
        <v>43280</v>
      </c>
      <c r="L185" s="18">
        <v>43280</v>
      </c>
      <c r="M185" s="17" t="s">
        <v>55</v>
      </c>
      <c r="N185" s="19" t="s">
        <v>40</v>
      </c>
      <c r="O185" s="25">
        <v>1</v>
      </c>
      <c r="P185" s="25">
        <v>2018</v>
      </c>
      <c r="Q185" s="20">
        <v>0</v>
      </c>
      <c r="R185" s="21" t="s">
        <v>30</v>
      </c>
      <c r="S185" s="22">
        <v>0</v>
      </c>
      <c r="T185" s="15" t="s">
        <v>31</v>
      </c>
      <c r="U185" s="20">
        <v>0</v>
      </c>
      <c r="V185" s="23">
        <f>SUM(Q185+S185+U185)</f>
        <v>0</v>
      </c>
      <c r="W185" s="21"/>
    </row>
    <row r="186" spans="2:23" x14ac:dyDescent="0.2">
      <c r="B186" s="14">
        <v>43252</v>
      </c>
      <c r="C186" s="25">
        <v>175555</v>
      </c>
      <c r="D186" s="25">
        <v>223</v>
      </c>
      <c r="E186" s="19" t="s">
        <v>311</v>
      </c>
      <c r="F186" s="16" t="s">
        <v>136</v>
      </c>
      <c r="G186" s="19" t="s">
        <v>43</v>
      </c>
      <c r="H186" s="19" t="s">
        <v>36</v>
      </c>
      <c r="I186" s="19" t="s">
        <v>37</v>
      </c>
      <c r="J186" s="17" t="s">
        <v>389</v>
      </c>
      <c r="K186" s="18">
        <v>43280</v>
      </c>
      <c r="L186" s="18">
        <v>43280</v>
      </c>
      <c r="M186" s="17" t="s">
        <v>39</v>
      </c>
      <c r="N186" s="19" t="s">
        <v>314</v>
      </c>
      <c r="O186" s="25">
        <v>1</v>
      </c>
      <c r="P186" s="25">
        <v>2018</v>
      </c>
      <c r="Q186" s="22">
        <v>31448</v>
      </c>
      <c r="R186" s="17" t="s">
        <v>30</v>
      </c>
      <c r="S186" s="22">
        <v>0</v>
      </c>
      <c r="T186" s="15" t="s">
        <v>31</v>
      </c>
      <c r="U186" s="22">
        <v>0</v>
      </c>
      <c r="V186" s="23">
        <f>SUM(Q186+S186+U186)</f>
        <v>31448</v>
      </c>
      <c r="W186" s="17"/>
    </row>
    <row r="187" spans="2:23" x14ac:dyDescent="0.2">
      <c r="B187" s="14">
        <v>43252</v>
      </c>
      <c r="C187" s="25">
        <v>175629</v>
      </c>
      <c r="D187" s="25">
        <v>228</v>
      </c>
      <c r="E187" s="19" t="s">
        <v>120</v>
      </c>
      <c r="F187" s="16" t="s">
        <v>121</v>
      </c>
      <c r="G187" s="19" t="s">
        <v>295</v>
      </c>
      <c r="H187" s="19" t="s">
        <v>25</v>
      </c>
      <c r="I187" s="19" t="s">
        <v>37</v>
      </c>
      <c r="J187" s="17" t="s">
        <v>390</v>
      </c>
      <c r="K187" s="18">
        <v>43280</v>
      </c>
      <c r="L187" s="18">
        <v>43281</v>
      </c>
      <c r="M187" s="17" t="s">
        <v>55</v>
      </c>
      <c r="N187" s="19" t="s">
        <v>40</v>
      </c>
      <c r="O187" s="25">
        <v>2</v>
      </c>
      <c r="P187" s="25">
        <v>2018</v>
      </c>
      <c r="Q187" s="22">
        <v>31448</v>
      </c>
      <c r="R187" s="17" t="s">
        <v>30</v>
      </c>
      <c r="S187" s="22">
        <v>26000</v>
      </c>
      <c r="T187" s="15" t="s">
        <v>391</v>
      </c>
      <c r="U187" s="22">
        <v>202878</v>
      </c>
      <c r="V187" s="23">
        <f>SUM(Q187+S187+U187)</f>
        <v>260326</v>
      </c>
      <c r="W187" s="17"/>
    </row>
    <row r="188" spans="2:23" x14ac:dyDescent="0.2">
      <c r="B188" s="14">
        <v>43252</v>
      </c>
      <c r="C188" s="25">
        <v>176166</v>
      </c>
      <c r="D188" s="25">
        <v>229</v>
      </c>
      <c r="E188" s="19" t="s">
        <v>88</v>
      </c>
      <c r="F188" s="16" t="s">
        <v>89</v>
      </c>
      <c r="G188" s="19" t="s">
        <v>43</v>
      </c>
      <c r="H188" s="19" t="s">
        <v>36</v>
      </c>
      <c r="I188" s="19" t="s">
        <v>37</v>
      </c>
      <c r="J188" s="17" t="s">
        <v>392</v>
      </c>
      <c r="K188" s="18"/>
      <c r="L188" s="18">
        <v>43277</v>
      </c>
      <c r="M188" s="17" t="s">
        <v>55</v>
      </c>
      <c r="N188" s="19" t="s">
        <v>40</v>
      </c>
      <c r="O188" s="25">
        <v>1</v>
      </c>
      <c r="P188" s="25">
        <v>2018</v>
      </c>
      <c r="Q188" s="22">
        <v>31448</v>
      </c>
      <c r="R188" s="17" t="s">
        <v>30</v>
      </c>
      <c r="S188" s="22">
        <v>0</v>
      </c>
      <c r="T188" s="15" t="s">
        <v>31</v>
      </c>
      <c r="U188" s="22">
        <v>0</v>
      </c>
      <c r="V188" s="23">
        <f>SUM(Q188+S188+U188)</f>
        <v>31448</v>
      </c>
      <c r="W188" s="17"/>
    </row>
    <row r="189" spans="2:23" x14ac:dyDescent="0.2">
      <c r="B189" s="14">
        <v>43252</v>
      </c>
      <c r="C189" s="25">
        <v>174545</v>
      </c>
      <c r="D189" s="25">
        <v>209</v>
      </c>
      <c r="E189" s="19" t="s">
        <v>162</v>
      </c>
      <c r="F189" s="16" t="s">
        <v>104</v>
      </c>
      <c r="G189" s="19" t="s">
        <v>228</v>
      </c>
      <c r="H189" s="19" t="s">
        <v>25</v>
      </c>
      <c r="I189" s="19" t="s">
        <v>37</v>
      </c>
      <c r="J189" s="17" t="s">
        <v>340</v>
      </c>
      <c r="K189" s="18">
        <v>43276</v>
      </c>
      <c r="L189" s="18">
        <v>43277</v>
      </c>
      <c r="M189" s="17" t="s">
        <v>28</v>
      </c>
      <c r="N189" s="19" t="s">
        <v>29</v>
      </c>
      <c r="O189" s="25">
        <v>2</v>
      </c>
      <c r="P189" s="25">
        <v>2018</v>
      </c>
      <c r="Q189" s="22">
        <v>146468</v>
      </c>
      <c r="R189" s="17" t="s">
        <v>30</v>
      </c>
      <c r="S189" s="22">
        <v>18100</v>
      </c>
      <c r="T189" s="15" t="s">
        <v>386</v>
      </c>
      <c r="U189" s="22">
        <v>314402</v>
      </c>
      <c r="V189" s="23">
        <f>SUM(Q189+S189+U189)</f>
        <v>478970</v>
      </c>
      <c r="W189" s="17"/>
    </row>
    <row r="190" spans="2:23" x14ac:dyDescent="0.2">
      <c r="B190" s="14">
        <v>43252</v>
      </c>
      <c r="C190" s="25">
        <v>172977</v>
      </c>
      <c r="D190" s="25">
        <v>191</v>
      </c>
      <c r="E190" s="19" t="s">
        <v>70</v>
      </c>
      <c r="F190" s="16" t="s">
        <v>71</v>
      </c>
      <c r="G190" s="19" t="s">
        <v>59</v>
      </c>
      <c r="H190" s="19" t="s">
        <v>25</v>
      </c>
      <c r="I190" s="19" t="s">
        <v>37</v>
      </c>
      <c r="J190" s="17" t="s">
        <v>354</v>
      </c>
      <c r="K190" s="18">
        <v>43263</v>
      </c>
      <c r="L190" s="18">
        <v>43264</v>
      </c>
      <c r="M190" s="17" t="s">
        <v>55</v>
      </c>
      <c r="N190" s="19" t="s">
        <v>40</v>
      </c>
      <c r="O190" s="25">
        <v>2</v>
      </c>
      <c r="P190" s="25">
        <v>2018</v>
      </c>
      <c r="Q190" s="22">
        <v>110069</v>
      </c>
      <c r="R190" s="17" t="s">
        <v>30</v>
      </c>
      <c r="S190" s="22">
        <v>17000</v>
      </c>
      <c r="T190" s="25" t="s">
        <v>355</v>
      </c>
      <c r="U190" s="22">
        <v>66198</v>
      </c>
      <c r="V190" s="23">
        <f>SUM(Q190+S190+U190)</f>
        <v>193267</v>
      </c>
      <c r="W190" s="17"/>
    </row>
    <row r="191" spans="2:23" x14ac:dyDescent="0.2">
      <c r="B191" s="14">
        <v>43252</v>
      </c>
      <c r="C191" s="25">
        <v>173943</v>
      </c>
      <c r="D191" s="25">
        <v>207</v>
      </c>
      <c r="E191" s="19" t="s">
        <v>70</v>
      </c>
      <c r="F191" s="16" t="s">
        <v>71</v>
      </c>
      <c r="G191" s="19" t="s">
        <v>153</v>
      </c>
      <c r="H191" s="19" t="s">
        <v>25</v>
      </c>
      <c r="I191" s="19" t="s">
        <v>37</v>
      </c>
      <c r="J191" s="17" t="s">
        <v>366</v>
      </c>
      <c r="K191" s="18">
        <v>43270</v>
      </c>
      <c r="L191" s="18">
        <v>43271</v>
      </c>
      <c r="M191" s="17" t="s">
        <v>55</v>
      </c>
      <c r="N191" s="19" t="s">
        <v>40</v>
      </c>
      <c r="O191" s="25">
        <v>2</v>
      </c>
      <c r="P191" s="25">
        <v>2018</v>
      </c>
      <c r="Q191" s="22">
        <v>110069</v>
      </c>
      <c r="R191" s="17" t="s">
        <v>30</v>
      </c>
      <c r="S191" s="22">
        <v>0</v>
      </c>
      <c r="T191" s="15" t="s">
        <v>276</v>
      </c>
      <c r="U191" s="22">
        <v>213690</v>
      </c>
      <c r="V191" s="23">
        <f>SUM(Q191+S191+U191)</f>
        <v>323759</v>
      </c>
      <c r="W191" s="17"/>
    </row>
    <row r="192" spans="2:23" x14ac:dyDescent="0.2">
      <c r="B192" s="14">
        <v>43252</v>
      </c>
      <c r="C192" s="25">
        <v>174549</v>
      </c>
      <c r="D192" s="25">
        <v>214</v>
      </c>
      <c r="E192" s="19" t="s">
        <v>70</v>
      </c>
      <c r="F192" s="16" t="s">
        <v>71</v>
      </c>
      <c r="G192" s="19" t="s">
        <v>228</v>
      </c>
      <c r="H192" s="19" t="s">
        <v>25</v>
      </c>
      <c r="I192" s="19" t="s">
        <v>37</v>
      </c>
      <c r="J192" s="17" t="s">
        <v>340</v>
      </c>
      <c r="K192" s="18">
        <v>43276</v>
      </c>
      <c r="L192" s="18">
        <v>43277</v>
      </c>
      <c r="M192" s="17" t="s">
        <v>55</v>
      </c>
      <c r="N192" s="19" t="s">
        <v>40</v>
      </c>
      <c r="O192" s="25">
        <v>2</v>
      </c>
      <c r="P192" s="25">
        <v>2018</v>
      </c>
      <c r="Q192" s="22">
        <v>110069</v>
      </c>
      <c r="R192" s="17" t="s">
        <v>30</v>
      </c>
      <c r="S192" s="22">
        <v>0</v>
      </c>
      <c r="T192" s="15" t="s">
        <v>369</v>
      </c>
      <c r="U192" s="22">
        <v>31402</v>
      </c>
      <c r="V192" s="23">
        <f>SUM(Q192+S192+U192)</f>
        <v>141471</v>
      </c>
      <c r="W192" s="17"/>
    </row>
    <row r="193" spans="2:23" x14ac:dyDescent="0.2">
      <c r="B193" s="14">
        <v>43252</v>
      </c>
      <c r="C193" s="15">
        <v>174077</v>
      </c>
      <c r="D193" s="15">
        <v>201</v>
      </c>
      <c r="E193" s="16" t="s">
        <v>73</v>
      </c>
      <c r="F193" s="16" t="s">
        <v>74</v>
      </c>
      <c r="G193" s="16" t="s">
        <v>393</v>
      </c>
      <c r="H193" s="16" t="s">
        <v>25</v>
      </c>
      <c r="I193" s="16" t="s">
        <v>26</v>
      </c>
      <c r="J193" s="17" t="s">
        <v>394</v>
      </c>
      <c r="K193" s="18">
        <v>43267</v>
      </c>
      <c r="L193" s="18">
        <v>43273</v>
      </c>
      <c r="M193" s="17" t="s">
        <v>28</v>
      </c>
      <c r="N193" s="19" t="s">
        <v>29</v>
      </c>
      <c r="O193" s="15">
        <v>5</v>
      </c>
      <c r="P193" s="15">
        <v>2018</v>
      </c>
      <c r="Q193" s="20">
        <v>1369805</v>
      </c>
      <c r="R193" s="21" t="s">
        <v>30</v>
      </c>
      <c r="S193" s="22">
        <v>88843</v>
      </c>
      <c r="T193" s="15" t="s">
        <v>395</v>
      </c>
      <c r="U193" s="23">
        <v>1494234</v>
      </c>
      <c r="V193" s="23">
        <f>SUM(Q193+S193+U193)</f>
        <v>2952882</v>
      </c>
      <c r="W193" s="21"/>
    </row>
    <row r="194" spans="2:23" x14ac:dyDescent="0.2">
      <c r="B194" s="14">
        <v>43252</v>
      </c>
      <c r="C194" s="25">
        <v>171167</v>
      </c>
      <c r="D194" s="25">
        <v>172</v>
      </c>
      <c r="E194" s="19" t="s">
        <v>73</v>
      </c>
      <c r="F194" s="16" t="s">
        <v>74</v>
      </c>
      <c r="G194" s="19" t="s">
        <v>43</v>
      </c>
      <c r="H194" s="19" t="s">
        <v>36</v>
      </c>
      <c r="I194" s="19" t="s">
        <v>37</v>
      </c>
      <c r="J194" s="17" t="s">
        <v>347</v>
      </c>
      <c r="K194" s="18">
        <v>43252</v>
      </c>
      <c r="L194" s="18">
        <v>43252</v>
      </c>
      <c r="M194" s="17" t="s">
        <v>28</v>
      </c>
      <c r="N194" s="19" t="s">
        <v>29</v>
      </c>
      <c r="O194" s="25">
        <v>1</v>
      </c>
      <c r="P194" s="25">
        <v>2018</v>
      </c>
      <c r="Q194" s="22">
        <v>41848</v>
      </c>
      <c r="R194" s="17" t="s">
        <v>30</v>
      </c>
      <c r="S194" s="22">
        <v>0</v>
      </c>
      <c r="T194" s="15" t="s">
        <v>31</v>
      </c>
      <c r="U194" s="22">
        <v>0</v>
      </c>
      <c r="V194" s="23">
        <f>SUM(Q194+S194+U194)</f>
        <v>41848</v>
      </c>
      <c r="W194" s="17"/>
    </row>
    <row r="195" spans="2:23" x14ac:dyDescent="0.2">
      <c r="B195" s="14">
        <v>43252</v>
      </c>
      <c r="C195" s="25">
        <v>172974</v>
      </c>
      <c r="D195" s="25">
        <v>184</v>
      </c>
      <c r="E195" s="19" t="s">
        <v>73</v>
      </c>
      <c r="F195" s="16" t="s">
        <v>74</v>
      </c>
      <c r="G195" s="19" t="s">
        <v>59</v>
      </c>
      <c r="H195" s="19" t="s">
        <v>25</v>
      </c>
      <c r="I195" s="19" t="s">
        <v>37</v>
      </c>
      <c r="J195" s="17" t="s">
        <v>354</v>
      </c>
      <c r="K195" s="18">
        <v>43263</v>
      </c>
      <c r="L195" s="18">
        <v>43264</v>
      </c>
      <c r="M195" s="17" t="s">
        <v>28</v>
      </c>
      <c r="N195" s="19" t="s">
        <v>29</v>
      </c>
      <c r="O195" s="25">
        <v>2</v>
      </c>
      <c r="P195" s="25">
        <v>2018</v>
      </c>
      <c r="Q195" s="22">
        <v>146468</v>
      </c>
      <c r="R195" s="17" t="s">
        <v>30</v>
      </c>
      <c r="S195" s="22">
        <v>0</v>
      </c>
      <c r="T195" s="25" t="s">
        <v>355</v>
      </c>
      <c r="U195" s="22">
        <v>66198</v>
      </c>
      <c r="V195" s="23">
        <f>SUM(Q195+S195+U195)</f>
        <v>212666</v>
      </c>
      <c r="W195" s="17"/>
    </row>
    <row r="196" spans="2:23" x14ac:dyDescent="0.2">
      <c r="B196" s="14">
        <v>43252</v>
      </c>
      <c r="C196" s="25">
        <v>174533</v>
      </c>
      <c r="D196" s="25">
        <v>211</v>
      </c>
      <c r="E196" s="19" t="s">
        <v>73</v>
      </c>
      <c r="F196" s="16" t="s">
        <v>74</v>
      </c>
      <c r="G196" s="19" t="s">
        <v>228</v>
      </c>
      <c r="H196" s="19" t="s">
        <v>25</v>
      </c>
      <c r="I196" s="19" t="s">
        <v>37</v>
      </c>
      <c r="J196" s="17" t="s">
        <v>340</v>
      </c>
      <c r="K196" s="18">
        <v>43276</v>
      </c>
      <c r="L196" s="18">
        <v>43277</v>
      </c>
      <c r="M196" s="17" t="s">
        <v>28</v>
      </c>
      <c r="N196" s="19" t="s">
        <v>29</v>
      </c>
      <c r="O196" s="25">
        <v>2</v>
      </c>
      <c r="P196" s="25">
        <v>2018</v>
      </c>
      <c r="Q196" s="22">
        <v>146468</v>
      </c>
      <c r="R196" s="17" t="s">
        <v>30</v>
      </c>
      <c r="S196" s="22">
        <v>0</v>
      </c>
      <c r="T196" s="15" t="s">
        <v>386</v>
      </c>
      <c r="U196" s="22">
        <v>314402</v>
      </c>
      <c r="V196" s="23">
        <f>SUM(Q196+S196+U196)</f>
        <v>460870</v>
      </c>
      <c r="W196" s="17"/>
    </row>
    <row r="197" spans="2:23" x14ac:dyDescent="0.2">
      <c r="B197" s="14">
        <v>43252</v>
      </c>
      <c r="C197" s="25">
        <v>171624</v>
      </c>
      <c r="D197" s="25">
        <v>176</v>
      </c>
      <c r="E197" s="19" t="s">
        <v>246</v>
      </c>
      <c r="F197" s="16" t="s">
        <v>247</v>
      </c>
      <c r="G197" s="19" t="s">
        <v>273</v>
      </c>
      <c r="H197" s="19" t="s">
        <v>36</v>
      </c>
      <c r="I197" s="19" t="s">
        <v>37</v>
      </c>
      <c r="J197" s="17" t="s">
        <v>396</v>
      </c>
      <c r="K197" s="18">
        <v>43257</v>
      </c>
      <c r="L197" s="18">
        <v>43257</v>
      </c>
      <c r="M197" s="17" t="s">
        <v>177</v>
      </c>
      <c r="N197" s="19" t="s">
        <v>40</v>
      </c>
      <c r="O197" s="25">
        <v>1</v>
      </c>
      <c r="P197" s="25">
        <v>2018</v>
      </c>
      <c r="Q197" s="22">
        <v>41848</v>
      </c>
      <c r="R197" s="17" t="s">
        <v>30</v>
      </c>
      <c r="S197" s="22">
        <v>0</v>
      </c>
      <c r="T197" s="15" t="s">
        <v>31</v>
      </c>
      <c r="U197" s="22">
        <v>0</v>
      </c>
      <c r="V197" s="23">
        <f>SUM(Q197+S197+U197)</f>
        <v>41848</v>
      </c>
      <c r="W197" s="17"/>
    </row>
    <row r="198" spans="2:23" x14ac:dyDescent="0.2">
      <c r="B198" s="14">
        <v>43282</v>
      </c>
      <c r="C198" s="25">
        <v>175929</v>
      </c>
      <c r="D198" s="25">
        <v>227</v>
      </c>
      <c r="E198" s="19" t="s">
        <v>174</v>
      </c>
      <c r="F198" s="16" t="s">
        <v>175</v>
      </c>
      <c r="G198" s="19" t="s">
        <v>397</v>
      </c>
      <c r="H198" s="19" t="s">
        <v>25</v>
      </c>
      <c r="I198" s="19" t="s">
        <v>37</v>
      </c>
      <c r="J198" s="17" t="s">
        <v>398</v>
      </c>
      <c r="K198" s="18">
        <v>43285</v>
      </c>
      <c r="L198" s="18">
        <v>43286</v>
      </c>
      <c r="M198" s="17" t="s">
        <v>177</v>
      </c>
      <c r="N198" s="19" t="s">
        <v>40</v>
      </c>
      <c r="O198" s="25">
        <v>2</v>
      </c>
      <c r="P198" s="25">
        <v>2018</v>
      </c>
      <c r="Q198" s="22">
        <v>110069</v>
      </c>
      <c r="R198" s="17" t="s">
        <v>30</v>
      </c>
      <c r="S198" s="22">
        <v>0</v>
      </c>
      <c r="T198" s="15" t="s">
        <v>399</v>
      </c>
      <c r="U198" s="22">
        <v>160867</v>
      </c>
      <c r="V198" s="23">
        <f>SUM(Q198+S198+U198)</f>
        <v>270936</v>
      </c>
      <c r="W198" s="17"/>
    </row>
    <row r="199" spans="2:23" x14ac:dyDescent="0.2">
      <c r="B199" s="14">
        <v>43282</v>
      </c>
      <c r="C199" s="15">
        <v>178284</v>
      </c>
      <c r="D199" s="15">
        <v>236</v>
      </c>
      <c r="E199" s="16" t="s">
        <v>22</v>
      </c>
      <c r="F199" s="16" t="s">
        <v>23</v>
      </c>
      <c r="G199" s="16" t="s">
        <v>400</v>
      </c>
      <c r="H199" s="16" t="s">
        <v>25</v>
      </c>
      <c r="I199" s="16" t="s">
        <v>26</v>
      </c>
      <c r="J199" s="17" t="s">
        <v>401</v>
      </c>
      <c r="K199" s="18">
        <v>43295</v>
      </c>
      <c r="L199" s="18">
        <v>43303</v>
      </c>
      <c r="M199" s="17" t="s">
        <v>28</v>
      </c>
      <c r="N199" s="19" t="s">
        <v>29</v>
      </c>
      <c r="O199" s="15">
        <v>5</v>
      </c>
      <c r="P199" s="15">
        <v>2018</v>
      </c>
      <c r="Q199" s="20">
        <v>1290954</v>
      </c>
      <c r="R199" s="21" t="s">
        <v>30</v>
      </c>
      <c r="S199" s="22">
        <v>0</v>
      </c>
      <c r="T199" s="15" t="s">
        <v>402</v>
      </c>
      <c r="U199" s="23">
        <v>2410713</v>
      </c>
      <c r="V199" s="23">
        <f>SUM(Q199+S199+U199)</f>
        <v>3701667</v>
      </c>
      <c r="W199" s="21"/>
    </row>
    <row r="200" spans="2:23" x14ac:dyDescent="0.2">
      <c r="B200" s="14">
        <v>43282</v>
      </c>
      <c r="C200" s="25">
        <v>176192</v>
      </c>
      <c r="D200" s="25">
        <v>230</v>
      </c>
      <c r="E200" s="19" t="s">
        <v>45</v>
      </c>
      <c r="F200" s="16" t="s">
        <v>34</v>
      </c>
      <c r="G200" s="19" t="s">
        <v>375</v>
      </c>
      <c r="H200" s="19" t="s">
        <v>36</v>
      </c>
      <c r="I200" s="19" t="s">
        <v>37</v>
      </c>
      <c r="J200" s="17" t="s">
        <v>376</v>
      </c>
      <c r="K200" s="18">
        <v>43285</v>
      </c>
      <c r="L200" s="18">
        <v>43285</v>
      </c>
      <c r="M200" s="17" t="s">
        <v>39</v>
      </c>
      <c r="N200" s="19" t="s">
        <v>40</v>
      </c>
      <c r="O200" s="25">
        <v>1</v>
      </c>
      <c r="P200" s="25">
        <v>2018</v>
      </c>
      <c r="Q200" s="22">
        <v>31448</v>
      </c>
      <c r="R200" s="17" t="s">
        <v>30</v>
      </c>
      <c r="S200" s="22">
        <v>53415</v>
      </c>
      <c r="T200" s="15" t="s">
        <v>31</v>
      </c>
      <c r="U200" s="22">
        <v>0</v>
      </c>
      <c r="V200" s="23">
        <f>SUM(Q200+S200+U200)</f>
        <v>84863</v>
      </c>
      <c r="W200" s="17"/>
    </row>
    <row r="201" spans="2:23" x14ac:dyDescent="0.2">
      <c r="B201" s="14">
        <v>43282</v>
      </c>
      <c r="C201" s="25">
        <v>176289</v>
      </c>
      <c r="D201" s="25">
        <v>233</v>
      </c>
      <c r="E201" s="19" t="s">
        <v>403</v>
      </c>
      <c r="F201" s="16" t="s">
        <v>34</v>
      </c>
      <c r="G201" s="19" t="s">
        <v>375</v>
      </c>
      <c r="H201" s="19" t="s">
        <v>36</v>
      </c>
      <c r="I201" s="19" t="s">
        <v>37</v>
      </c>
      <c r="J201" s="17" t="s">
        <v>404</v>
      </c>
      <c r="K201" s="18">
        <v>43285</v>
      </c>
      <c r="L201" s="18">
        <v>43285</v>
      </c>
      <c r="M201" s="17" t="s">
        <v>39</v>
      </c>
      <c r="N201" s="19" t="s">
        <v>40</v>
      </c>
      <c r="O201" s="25">
        <v>1</v>
      </c>
      <c r="P201" s="25">
        <v>2018</v>
      </c>
      <c r="Q201" s="22">
        <v>31448</v>
      </c>
      <c r="R201" s="17" t="s">
        <v>30</v>
      </c>
      <c r="S201" s="22">
        <v>0</v>
      </c>
      <c r="T201" s="15" t="s">
        <v>31</v>
      </c>
      <c r="U201" s="22">
        <v>0</v>
      </c>
      <c r="V201" s="23">
        <f>SUM(Q201+S201+U201)</f>
        <v>31448</v>
      </c>
      <c r="W201" s="17"/>
    </row>
    <row r="202" spans="2:23" ht="12" customHeight="1" x14ac:dyDescent="0.2">
      <c r="B202" s="14">
        <v>43282</v>
      </c>
      <c r="C202" s="25">
        <v>175489</v>
      </c>
      <c r="D202" s="25">
        <v>221</v>
      </c>
      <c r="E202" s="19" t="s">
        <v>198</v>
      </c>
      <c r="F202" s="16" t="s">
        <v>146</v>
      </c>
      <c r="G202" s="19" t="s">
        <v>397</v>
      </c>
      <c r="H202" s="19" t="s">
        <v>25</v>
      </c>
      <c r="I202" s="19" t="s">
        <v>37</v>
      </c>
      <c r="J202" s="17" t="s">
        <v>405</v>
      </c>
      <c r="K202" s="18">
        <v>43285</v>
      </c>
      <c r="L202" s="18">
        <v>43256</v>
      </c>
      <c r="M202" s="17" t="s">
        <v>39</v>
      </c>
      <c r="N202" s="19" t="s">
        <v>40</v>
      </c>
      <c r="O202" s="25">
        <v>1</v>
      </c>
      <c r="P202" s="25">
        <v>2018</v>
      </c>
      <c r="Q202" s="22">
        <v>110069</v>
      </c>
      <c r="R202" s="17" t="s">
        <v>30</v>
      </c>
      <c r="S202" s="22">
        <v>60000</v>
      </c>
      <c r="T202" s="15" t="s">
        <v>391</v>
      </c>
      <c r="U202" s="22">
        <v>502495</v>
      </c>
      <c r="V202" s="23">
        <f>SUM(Q202+S202+U202)</f>
        <v>672564</v>
      </c>
      <c r="W202" s="17"/>
    </row>
    <row r="203" spans="2:23" ht="12" customHeight="1" x14ac:dyDescent="0.2">
      <c r="B203" s="14">
        <v>43282</v>
      </c>
      <c r="C203" s="25">
        <v>175494</v>
      </c>
      <c r="D203" s="25">
        <v>222</v>
      </c>
      <c r="E203" s="19" t="s">
        <v>200</v>
      </c>
      <c r="F203" s="16" t="s">
        <v>146</v>
      </c>
      <c r="G203" s="19" t="s">
        <v>397</v>
      </c>
      <c r="H203" s="19" t="s">
        <v>25</v>
      </c>
      <c r="I203" s="19" t="s">
        <v>37</v>
      </c>
      <c r="J203" s="17" t="s">
        <v>406</v>
      </c>
      <c r="K203" s="18">
        <v>43285</v>
      </c>
      <c r="L203" s="18">
        <v>43286</v>
      </c>
      <c r="M203" s="17" t="s">
        <v>39</v>
      </c>
      <c r="N203" s="19" t="s">
        <v>40</v>
      </c>
      <c r="O203" s="25">
        <v>2</v>
      </c>
      <c r="P203" s="25">
        <v>2018</v>
      </c>
      <c r="Q203" s="22">
        <v>110069</v>
      </c>
      <c r="R203" s="17" t="s">
        <v>30</v>
      </c>
      <c r="S203" s="22">
        <v>0</v>
      </c>
      <c r="T203" s="15" t="s">
        <v>391</v>
      </c>
      <c r="U203" s="22">
        <v>502495</v>
      </c>
      <c r="V203" s="23">
        <f>SUM(Q203+S203+U203)</f>
        <v>612564</v>
      </c>
      <c r="W203" s="17"/>
    </row>
    <row r="204" spans="2:23" x14ac:dyDescent="0.2">
      <c r="B204" s="14">
        <v>43282</v>
      </c>
      <c r="C204" s="25">
        <v>175377</v>
      </c>
      <c r="D204" s="25">
        <v>224</v>
      </c>
      <c r="E204" s="19" t="s">
        <v>95</v>
      </c>
      <c r="F204" s="16" t="s">
        <v>96</v>
      </c>
      <c r="G204" s="19" t="s">
        <v>407</v>
      </c>
      <c r="H204" s="19" t="s">
        <v>25</v>
      </c>
      <c r="I204" s="19" t="s">
        <v>37</v>
      </c>
      <c r="J204" s="17" t="s">
        <v>408</v>
      </c>
      <c r="K204" s="18">
        <v>43285</v>
      </c>
      <c r="L204" s="18">
        <v>43286</v>
      </c>
      <c r="M204" s="17" t="s">
        <v>55</v>
      </c>
      <c r="N204" s="19" t="s">
        <v>40</v>
      </c>
      <c r="O204" s="25">
        <v>2</v>
      </c>
      <c r="P204" s="25">
        <v>2018</v>
      </c>
      <c r="Q204" s="22">
        <v>110069</v>
      </c>
      <c r="R204" s="17" t="s">
        <v>30</v>
      </c>
      <c r="S204" s="22">
        <v>0</v>
      </c>
      <c r="T204" s="15" t="s">
        <v>359</v>
      </c>
      <c r="U204" s="22">
        <v>93380</v>
      </c>
      <c r="V204" s="23">
        <f>SUM(Q204+S204+U204)</f>
        <v>203449</v>
      </c>
      <c r="W204" s="17"/>
    </row>
    <row r="205" spans="2:23" x14ac:dyDescent="0.2">
      <c r="B205" s="14">
        <v>43282</v>
      </c>
      <c r="C205" s="25">
        <v>175702</v>
      </c>
      <c r="D205" s="25">
        <v>225</v>
      </c>
      <c r="E205" s="19" t="s">
        <v>209</v>
      </c>
      <c r="F205" s="16" t="s">
        <v>146</v>
      </c>
      <c r="G205" s="19" t="s">
        <v>407</v>
      </c>
      <c r="H205" s="19" t="s">
        <v>25</v>
      </c>
      <c r="I205" s="19" t="s">
        <v>37</v>
      </c>
      <c r="J205" s="17" t="s">
        <v>409</v>
      </c>
      <c r="K205" s="18">
        <v>43285</v>
      </c>
      <c r="L205" s="18">
        <v>43286</v>
      </c>
      <c r="M205" s="17" t="s">
        <v>39</v>
      </c>
      <c r="N205" s="19" t="s">
        <v>40</v>
      </c>
      <c r="O205" s="25">
        <v>2</v>
      </c>
      <c r="P205" s="25">
        <v>2018</v>
      </c>
      <c r="Q205" s="22">
        <v>110069</v>
      </c>
      <c r="R205" s="17" t="s">
        <v>30</v>
      </c>
      <c r="S205" s="22">
        <v>0</v>
      </c>
      <c r="T205" s="15" t="s">
        <v>391</v>
      </c>
      <c r="U205" s="22">
        <v>502495</v>
      </c>
      <c r="V205" s="23">
        <f>SUM(Q205+S205+U205)</f>
        <v>612564</v>
      </c>
      <c r="W205" s="17"/>
    </row>
    <row r="206" spans="2:23" x14ac:dyDescent="0.2">
      <c r="B206" s="14">
        <v>43282</v>
      </c>
      <c r="C206" s="25">
        <v>175824</v>
      </c>
      <c r="D206" s="25">
        <v>226</v>
      </c>
      <c r="E206" s="19" t="s">
        <v>145</v>
      </c>
      <c r="F206" s="16" t="s">
        <v>146</v>
      </c>
      <c r="G206" s="19" t="s">
        <v>407</v>
      </c>
      <c r="H206" s="19" t="s">
        <v>25</v>
      </c>
      <c r="I206" s="19" t="s">
        <v>37</v>
      </c>
      <c r="J206" s="17" t="s">
        <v>410</v>
      </c>
      <c r="K206" s="18">
        <v>43285</v>
      </c>
      <c r="L206" s="18">
        <v>43286</v>
      </c>
      <c r="M206" s="17" t="s">
        <v>39</v>
      </c>
      <c r="N206" s="19" t="s">
        <v>40</v>
      </c>
      <c r="O206" s="25">
        <v>2</v>
      </c>
      <c r="P206" s="25">
        <v>2018</v>
      </c>
      <c r="Q206" s="22">
        <v>110069</v>
      </c>
      <c r="R206" s="17" t="s">
        <v>30</v>
      </c>
      <c r="S206" s="22">
        <v>0</v>
      </c>
      <c r="T206" s="15" t="s">
        <v>391</v>
      </c>
      <c r="U206" s="22">
        <v>502495</v>
      </c>
      <c r="V206" s="23">
        <f>SUM(Q206+S206+U206)</f>
        <v>612564</v>
      </c>
      <c r="W206" s="17"/>
    </row>
    <row r="207" spans="2:23" x14ac:dyDescent="0.2">
      <c r="B207" s="14">
        <v>43282</v>
      </c>
      <c r="C207" s="25">
        <v>176487</v>
      </c>
      <c r="D207" s="25">
        <v>231</v>
      </c>
      <c r="E207" s="19" t="s">
        <v>120</v>
      </c>
      <c r="F207" s="16" t="s">
        <v>121</v>
      </c>
      <c r="G207" s="19" t="s">
        <v>407</v>
      </c>
      <c r="H207" s="19" t="s">
        <v>25</v>
      </c>
      <c r="I207" s="19" t="s">
        <v>37</v>
      </c>
      <c r="J207" s="17" t="s">
        <v>411</v>
      </c>
      <c r="K207" s="18">
        <v>43285</v>
      </c>
      <c r="L207" s="18">
        <v>43286</v>
      </c>
      <c r="M207" s="17" t="s">
        <v>55</v>
      </c>
      <c r="N207" s="19" t="s">
        <v>40</v>
      </c>
      <c r="O207" s="25">
        <v>2</v>
      </c>
      <c r="P207" s="25">
        <v>2018</v>
      </c>
      <c r="Q207" s="22">
        <v>110069</v>
      </c>
      <c r="R207" s="17" t="s">
        <v>30</v>
      </c>
      <c r="S207" s="22">
        <v>0</v>
      </c>
      <c r="T207" s="15" t="s">
        <v>412</v>
      </c>
      <c r="U207" s="22">
        <v>118567</v>
      </c>
      <c r="V207" s="23">
        <f>SUM(Q207+S207+U207)</f>
        <v>228636</v>
      </c>
      <c r="W207" s="17"/>
    </row>
    <row r="208" spans="2:23" x14ac:dyDescent="0.2">
      <c r="B208" s="14">
        <v>43282</v>
      </c>
      <c r="C208" s="25">
        <v>175363</v>
      </c>
      <c r="D208" s="25">
        <v>217</v>
      </c>
      <c r="E208" s="19" t="s">
        <v>364</v>
      </c>
      <c r="F208" s="16" t="s">
        <v>136</v>
      </c>
      <c r="G208" s="19" t="s">
        <v>43</v>
      </c>
      <c r="H208" s="19" t="s">
        <v>36</v>
      </c>
      <c r="I208" s="19" t="s">
        <v>37</v>
      </c>
      <c r="J208" s="17" t="s">
        <v>413</v>
      </c>
      <c r="K208" s="18">
        <v>43286</v>
      </c>
      <c r="L208" s="18">
        <v>43286</v>
      </c>
      <c r="M208" s="17" t="s">
        <v>39</v>
      </c>
      <c r="N208" s="19" t="s">
        <v>40</v>
      </c>
      <c r="O208" s="25">
        <v>1</v>
      </c>
      <c r="P208" s="25">
        <v>2018</v>
      </c>
      <c r="Q208" s="22">
        <v>31448</v>
      </c>
      <c r="R208" s="17" t="s">
        <v>30</v>
      </c>
      <c r="S208" s="22">
        <v>14530</v>
      </c>
      <c r="T208" s="15" t="s">
        <v>31</v>
      </c>
      <c r="U208" s="22">
        <v>0</v>
      </c>
      <c r="V208" s="23">
        <f>SUM(Q208+S208+U208)</f>
        <v>45978</v>
      </c>
      <c r="W208" s="17"/>
    </row>
    <row r="209" spans="1:38" s="26" customFormat="1" ht="12" customHeight="1" x14ac:dyDescent="0.2">
      <c r="B209" s="14">
        <v>43282</v>
      </c>
      <c r="C209" s="25">
        <v>177608</v>
      </c>
      <c r="D209" s="25">
        <v>235</v>
      </c>
      <c r="E209" s="19" t="s">
        <v>223</v>
      </c>
      <c r="F209" s="16" t="s">
        <v>136</v>
      </c>
      <c r="G209" s="19" t="s">
        <v>414</v>
      </c>
      <c r="H209" s="19" t="s">
        <v>36</v>
      </c>
      <c r="I209" s="19" t="s">
        <v>37</v>
      </c>
      <c r="J209" s="17" t="s">
        <v>415</v>
      </c>
      <c r="K209" s="18">
        <v>43291</v>
      </c>
      <c r="L209" s="18">
        <v>43291</v>
      </c>
      <c r="M209" s="17" t="s">
        <v>39</v>
      </c>
      <c r="N209" s="19" t="s">
        <v>40</v>
      </c>
      <c r="O209" s="25">
        <v>1</v>
      </c>
      <c r="P209" s="25">
        <v>2018</v>
      </c>
      <c r="Q209" s="22">
        <v>31448</v>
      </c>
      <c r="R209" s="17" t="s">
        <v>30</v>
      </c>
      <c r="S209" s="22">
        <v>0</v>
      </c>
      <c r="T209" s="15" t="s">
        <v>31</v>
      </c>
      <c r="U209" s="22">
        <v>0</v>
      </c>
      <c r="V209" s="23">
        <f>SUM(Q209+S209+U209)</f>
        <v>31448</v>
      </c>
      <c r="W209" s="17"/>
      <c r="X209" s="24"/>
      <c r="Y209" s="24"/>
    </row>
    <row r="210" spans="1:38" s="17" customFormat="1" x14ac:dyDescent="0.2">
      <c r="A210" s="24"/>
      <c r="B210" s="14">
        <v>43282</v>
      </c>
      <c r="C210" s="25">
        <v>174081</v>
      </c>
      <c r="D210" s="25">
        <v>203</v>
      </c>
      <c r="E210" s="19" t="s">
        <v>124</v>
      </c>
      <c r="F210" s="16" t="s">
        <v>34</v>
      </c>
      <c r="G210" s="19" t="s">
        <v>273</v>
      </c>
      <c r="H210" s="19" t="s">
        <v>36</v>
      </c>
      <c r="I210" s="19" t="s">
        <v>37</v>
      </c>
      <c r="J210" s="17" t="s">
        <v>416</v>
      </c>
      <c r="K210" s="18">
        <v>43291</v>
      </c>
      <c r="L210" s="18">
        <v>43294</v>
      </c>
      <c r="M210" s="17" t="s">
        <v>39</v>
      </c>
      <c r="N210" s="19" t="s">
        <v>40</v>
      </c>
      <c r="O210" s="25">
        <v>4</v>
      </c>
      <c r="P210" s="25">
        <v>2018</v>
      </c>
      <c r="Q210" s="22">
        <v>267311</v>
      </c>
      <c r="R210" s="17" t="s">
        <v>30</v>
      </c>
      <c r="S210" s="22">
        <v>12300</v>
      </c>
      <c r="T210" s="15" t="s">
        <v>31</v>
      </c>
      <c r="U210" s="22">
        <v>0</v>
      </c>
      <c r="V210" s="23">
        <f>SUM(Q210+S210+U210)</f>
        <v>279611</v>
      </c>
      <c r="X210" s="24"/>
      <c r="Y210" s="24"/>
      <c r="Z210" s="24"/>
      <c r="AA210" s="24"/>
      <c r="AB210" s="24"/>
      <c r="AC210" s="24"/>
      <c r="AD210" s="24"/>
      <c r="AE210" s="24"/>
      <c r="AF210" s="24"/>
      <c r="AG210" s="24"/>
      <c r="AH210" s="24"/>
      <c r="AI210" s="24"/>
      <c r="AJ210" s="24"/>
      <c r="AK210" s="24"/>
      <c r="AL210" s="24"/>
    </row>
    <row r="211" spans="1:38" x14ac:dyDescent="0.2">
      <c r="B211" s="14">
        <v>43282</v>
      </c>
      <c r="C211" s="25">
        <v>177573</v>
      </c>
      <c r="D211" s="25">
        <v>234</v>
      </c>
      <c r="E211" s="19" t="s">
        <v>48</v>
      </c>
      <c r="F211" s="16" t="s">
        <v>49</v>
      </c>
      <c r="G211" s="19" t="s">
        <v>43</v>
      </c>
      <c r="H211" s="19" t="s">
        <v>36</v>
      </c>
      <c r="I211" s="19" t="s">
        <v>37</v>
      </c>
      <c r="J211" s="17" t="s">
        <v>417</v>
      </c>
      <c r="K211" s="18">
        <v>43292</v>
      </c>
      <c r="L211" s="18">
        <v>43292</v>
      </c>
      <c r="M211" s="17" t="s">
        <v>51</v>
      </c>
      <c r="N211" s="19" t="s">
        <v>40</v>
      </c>
      <c r="O211" s="25">
        <v>1</v>
      </c>
      <c r="P211" s="25">
        <v>2018</v>
      </c>
      <c r="Q211" s="22">
        <v>22278</v>
      </c>
      <c r="R211" s="17" t="s">
        <v>30</v>
      </c>
      <c r="S211" s="22">
        <v>6550</v>
      </c>
      <c r="T211" s="15" t="s">
        <v>31</v>
      </c>
      <c r="U211" s="22">
        <v>0</v>
      </c>
      <c r="V211" s="23">
        <f>SUM(Q211+S211+U211)</f>
        <v>28828</v>
      </c>
      <c r="W211" s="17"/>
    </row>
    <row r="212" spans="1:38" x14ac:dyDescent="0.2">
      <c r="B212" s="14">
        <v>43282</v>
      </c>
      <c r="C212" s="25">
        <v>177868</v>
      </c>
      <c r="D212" s="25">
        <v>242</v>
      </c>
      <c r="E212" s="19" t="s">
        <v>130</v>
      </c>
      <c r="F212" s="16" t="s">
        <v>131</v>
      </c>
      <c r="G212" s="19" t="s">
        <v>43</v>
      </c>
      <c r="H212" s="19" t="s">
        <v>36</v>
      </c>
      <c r="I212" s="19" t="s">
        <v>37</v>
      </c>
      <c r="J212" s="17" t="s">
        <v>418</v>
      </c>
      <c r="K212" s="18">
        <v>43292</v>
      </c>
      <c r="L212" s="18">
        <v>43292</v>
      </c>
      <c r="M212" s="17" t="s">
        <v>55</v>
      </c>
      <c r="N212" s="19" t="s">
        <v>40</v>
      </c>
      <c r="O212" s="25">
        <v>1</v>
      </c>
      <c r="P212" s="25">
        <v>2018</v>
      </c>
      <c r="Q212" s="22">
        <v>31448</v>
      </c>
      <c r="R212" s="17" t="s">
        <v>30</v>
      </c>
      <c r="S212" s="22">
        <v>0</v>
      </c>
      <c r="T212" s="15" t="s">
        <v>31</v>
      </c>
      <c r="U212" s="22">
        <v>0</v>
      </c>
      <c r="V212" s="23">
        <f>SUM(Q212+S212+U212)</f>
        <v>31448</v>
      </c>
      <c r="W212" s="17"/>
    </row>
    <row r="213" spans="1:38" x14ac:dyDescent="0.2">
      <c r="B213" s="14">
        <v>43282</v>
      </c>
      <c r="C213" s="25">
        <v>177827</v>
      </c>
      <c r="D213" s="25">
        <v>253</v>
      </c>
      <c r="E213" s="19" t="s">
        <v>364</v>
      </c>
      <c r="F213" s="16" t="s">
        <v>136</v>
      </c>
      <c r="G213" s="19" t="s">
        <v>43</v>
      </c>
      <c r="H213" s="19" t="s">
        <v>36</v>
      </c>
      <c r="I213" s="19" t="s">
        <v>37</v>
      </c>
      <c r="J213" s="17" t="s">
        <v>419</v>
      </c>
      <c r="K213" s="18">
        <v>43293</v>
      </c>
      <c r="L213" s="18">
        <v>43293</v>
      </c>
      <c r="M213" s="17" t="s">
        <v>39</v>
      </c>
      <c r="N213" s="19" t="s">
        <v>40</v>
      </c>
      <c r="O213" s="25">
        <v>1</v>
      </c>
      <c r="P213" s="25">
        <v>2018</v>
      </c>
      <c r="Q213" s="22">
        <v>31448</v>
      </c>
      <c r="R213" s="17" t="s">
        <v>30</v>
      </c>
      <c r="S213" s="22">
        <v>7620</v>
      </c>
      <c r="T213" s="15" t="s">
        <v>31</v>
      </c>
      <c r="U213" s="22">
        <v>0</v>
      </c>
      <c r="V213" s="23">
        <f>SUM(Q213+S213+U213)</f>
        <v>39068</v>
      </c>
      <c r="W213" s="17"/>
    </row>
    <row r="214" spans="1:38" x14ac:dyDescent="0.2">
      <c r="B214" s="14">
        <v>43282</v>
      </c>
      <c r="C214" s="25">
        <v>179096</v>
      </c>
      <c r="D214" s="25">
        <v>254</v>
      </c>
      <c r="E214" s="19" t="s">
        <v>364</v>
      </c>
      <c r="F214" s="16" t="s">
        <v>136</v>
      </c>
      <c r="G214" s="19" t="s">
        <v>43</v>
      </c>
      <c r="H214" s="19" t="s">
        <v>36</v>
      </c>
      <c r="I214" s="19" t="s">
        <v>37</v>
      </c>
      <c r="J214" s="17" t="s">
        <v>420</v>
      </c>
      <c r="K214" s="18">
        <v>43300</v>
      </c>
      <c r="L214" s="18">
        <v>43300</v>
      </c>
      <c r="M214" s="17" t="s">
        <v>39</v>
      </c>
      <c r="N214" s="19" t="s">
        <v>40</v>
      </c>
      <c r="O214" s="25">
        <v>1</v>
      </c>
      <c r="P214" s="25">
        <v>2018</v>
      </c>
      <c r="Q214" s="22">
        <v>31448</v>
      </c>
      <c r="R214" s="17" t="s">
        <v>30</v>
      </c>
      <c r="S214" s="22">
        <v>7010</v>
      </c>
      <c r="T214" s="15" t="s">
        <v>31</v>
      </c>
      <c r="U214" s="22">
        <v>0</v>
      </c>
      <c r="V214" s="23">
        <f>SUM(Q214+S214+U214)</f>
        <v>38458</v>
      </c>
      <c r="W214" s="17"/>
    </row>
    <row r="215" spans="1:38" x14ac:dyDescent="0.2">
      <c r="B215" s="14">
        <v>43282</v>
      </c>
      <c r="C215" s="25">
        <v>179805</v>
      </c>
      <c r="D215" s="25">
        <v>258</v>
      </c>
      <c r="E215" s="19" t="s">
        <v>120</v>
      </c>
      <c r="F215" s="16" t="s">
        <v>121</v>
      </c>
      <c r="G215" s="19" t="s">
        <v>43</v>
      </c>
      <c r="H215" s="19" t="s">
        <v>36</v>
      </c>
      <c r="I215" s="19" t="s">
        <v>37</v>
      </c>
      <c r="J215" s="17" t="s">
        <v>421</v>
      </c>
      <c r="K215" s="18">
        <v>43305</v>
      </c>
      <c r="L215" s="18">
        <v>43305</v>
      </c>
      <c r="M215" s="17" t="s">
        <v>55</v>
      </c>
      <c r="N215" s="19" t="s">
        <v>40</v>
      </c>
      <c r="O215" s="25">
        <v>1</v>
      </c>
      <c r="P215" s="25">
        <v>2018</v>
      </c>
      <c r="Q215" s="22">
        <v>31448</v>
      </c>
      <c r="R215" s="17" t="s">
        <v>30</v>
      </c>
      <c r="S215" s="22">
        <v>0</v>
      </c>
      <c r="T215" s="15" t="s">
        <v>31</v>
      </c>
      <c r="U215" s="22">
        <v>0</v>
      </c>
      <c r="V215" s="23">
        <f>SUM(Q215+S215+U215)</f>
        <v>31448</v>
      </c>
      <c r="W215" s="17"/>
    </row>
    <row r="216" spans="1:38" x14ac:dyDescent="0.2">
      <c r="B216" s="14">
        <v>43282</v>
      </c>
      <c r="C216" s="25">
        <v>179607</v>
      </c>
      <c r="D216" s="25">
        <v>255</v>
      </c>
      <c r="E216" s="19" t="s">
        <v>223</v>
      </c>
      <c r="F216" s="16" t="s">
        <v>136</v>
      </c>
      <c r="G216" s="19" t="s">
        <v>422</v>
      </c>
      <c r="H216" s="19" t="s">
        <v>25</v>
      </c>
      <c r="I216" s="19" t="s">
        <v>37</v>
      </c>
      <c r="J216" s="17" t="s">
        <v>423</v>
      </c>
      <c r="K216" s="18">
        <v>43305</v>
      </c>
      <c r="L216" s="18">
        <v>43306</v>
      </c>
      <c r="M216" s="17" t="s">
        <v>39</v>
      </c>
      <c r="N216" s="19" t="s">
        <v>40</v>
      </c>
      <c r="O216" s="25">
        <v>2</v>
      </c>
      <c r="P216" s="25">
        <v>2018</v>
      </c>
      <c r="Q216" s="22">
        <v>110069</v>
      </c>
      <c r="R216" s="17" t="s">
        <v>30</v>
      </c>
      <c r="S216" s="22">
        <v>18500</v>
      </c>
      <c r="T216" s="25" t="s">
        <v>424</v>
      </c>
      <c r="U216" s="22">
        <v>100724</v>
      </c>
      <c r="V216" s="23">
        <f>SUM(Q216+S216+U216)</f>
        <v>229293</v>
      </c>
      <c r="W216" s="17"/>
    </row>
    <row r="217" spans="1:38" x14ac:dyDescent="0.2">
      <c r="B217" s="14">
        <v>43282</v>
      </c>
      <c r="C217" s="25">
        <v>179530</v>
      </c>
      <c r="D217" s="25">
        <v>243</v>
      </c>
      <c r="E217" s="19" t="s">
        <v>145</v>
      </c>
      <c r="F217" s="16" t="s">
        <v>146</v>
      </c>
      <c r="G217" s="19" t="s">
        <v>422</v>
      </c>
      <c r="H217" s="19" t="s">
        <v>25</v>
      </c>
      <c r="I217" s="19" t="s">
        <v>37</v>
      </c>
      <c r="J217" s="17" t="s">
        <v>425</v>
      </c>
      <c r="K217" s="18">
        <v>43306</v>
      </c>
      <c r="L217" s="18">
        <v>43306</v>
      </c>
      <c r="M217" s="17" t="s">
        <v>39</v>
      </c>
      <c r="N217" s="19" t="s">
        <v>40</v>
      </c>
      <c r="O217" s="25">
        <v>1</v>
      </c>
      <c r="P217" s="25">
        <v>2018</v>
      </c>
      <c r="Q217" s="22">
        <v>31448</v>
      </c>
      <c r="R217" s="17" t="s">
        <v>30</v>
      </c>
      <c r="S217" s="22">
        <v>18000</v>
      </c>
      <c r="T217" s="25" t="s">
        <v>426</v>
      </c>
      <c r="U217" s="22">
        <v>43042</v>
      </c>
      <c r="V217" s="23">
        <f>SUM(Q217+S217+U217)</f>
        <v>92490</v>
      </c>
      <c r="W217" s="17"/>
    </row>
    <row r="218" spans="1:38" x14ac:dyDescent="0.2">
      <c r="B218" s="14">
        <v>43282</v>
      </c>
      <c r="C218" s="25">
        <v>179556</v>
      </c>
      <c r="D218" s="25">
        <v>244</v>
      </c>
      <c r="E218" s="19" t="s">
        <v>95</v>
      </c>
      <c r="F218" s="16" t="s">
        <v>96</v>
      </c>
      <c r="G218" s="19" t="s">
        <v>422</v>
      </c>
      <c r="H218" s="19" t="s">
        <v>25</v>
      </c>
      <c r="I218" s="19" t="s">
        <v>37</v>
      </c>
      <c r="J218" s="17" t="s">
        <v>427</v>
      </c>
      <c r="K218" s="18">
        <v>43306</v>
      </c>
      <c r="L218" s="18">
        <v>43306</v>
      </c>
      <c r="M218" s="17" t="s">
        <v>55</v>
      </c>
      <c r="N218" s="19" t="s">
        <v>40</v>
      </c>
      <c r="O218" s="25">
        <v>1</v>
      </c>
      <c r="P218" s="25">
        <v>2018</v>
      </c>
      <c r="Q218" s="22">
        <v>31448</v>
      </c>
      <c r="R218" s="17" t="s">
        <v>30</v>
      </c>
      <c r="S218" s="22">
        <v>10000</v>
      </c>
      <c r="T218" s="25" t="s">
        <v>426</v>
      </c>
      <c r="U218" s="22">
        <v>43042</v>
      </c>
      <c r="V218" s="23">
        <f>SUM(Q218+S218+U218)</f>
        <v>84490</v>
      </c>
      <c r="W218" s="17"/>
    </row>
    <row r="219" spans="1:38" x14ac:dyDescent="0.2">
      <c r="B219" s="14">
        <v>43282</v>
      </c>
      <c r="C219" s="25">
        <v>179532</v>
      </c>
      <c r="D219" s="25">
        <v>245</v>
      </c>
      <c r="E219" s="19" t="s">
        <v>198</v>
      </c>
      <c r="F219" s="16" t="s">
        <v>146</v>
      </c>
      <c r="G219" s="19" t="s">
        <v>422</v>
      </c>
      <c r="H219" s="19" t="s">
        <v>25</v>
      </c>
      <c r="I219" s="19" t="s">
        <v>37</v>
      </c>
      <c r="J219" s="17" t="s">
        <v>428</v>
      </c>
      <c r="K219" s="18">
        <v>43306</v>
      </c>
      <c r="L219" s="18">
        <v>43306</v>
      </c>
      <c r="M219" s="17" t="s">
        <v>39</v>
      </c>
      <c r="N219" s="19" t="s">
        <v>40</v>
      </c>
      <c r="O219" s="25">
        <v>1</v>
      </c>
      <c r="P219" s="25">
        <v>2018</v>
      </c>
      <c r="Q219" s="22">
        <v>31448</v>
      </c>
      <c r="R219" s="17" t="s">
        <v>30</v>
      </c>
      <c r="S219" s="22">
        <v>0</v>
      </c>
      <c r="T219" s="25" t="s">
        <v>426</v>
      </c>
      <c r="U219" s="22">
        <v>43042</v>
      </c>
      <c r="V219" s="23">
        <f>SUM(Q219+S219+U219)</f>
        <v>74490</v>
      </c>
      <c r="W219" s="17"/>
    </row>
    <row r="220" spans="1:38" x14ac:dyDescent="0.2">
      <c r="B220" s="14">
        <v>43282</v>
      </c>
      <c r="C220" s="25">
        <v>179490</v>
      </c>
      <c r="D220" s="25">
        <v>246</v>
      </c>
      <c r="E220" s="19" t="s">
        <v>200</v>
      </c>
      <c r="F220" s="16" t="s">
        <v>146</v>
      </c>
      <c r="G220" s="19" t="s">
        <v>422</v>
      </c>
      <c r="H220" s="19" t="s">
        <v>25</v>
      </c>
      <c r="I220" s="19" t="s">
        <v>37</v>
      </c>
      <c r="J220" s="17" t="s">
        <v>429</v>
      </c>
      <c r="K220" s="18">
        <v>43306</v>
      </c>
      <c r="L220" s="18">
        <v>43306</v>
      </c>
      <c r="M220" s="17" t="s">
        <v>39</v>
      </c>
      <c r="N220" s="19" t="s">
        <v>40</v>
      </c>
      <c r="O220" s="25">
        <v>1</v>
      </c>
      <c r="P220" s="25">
        <v>2018</v>
      </c>
      <c r="Q220" s="22">
        <v>31448</v>
      </c>
      <c r="R220" s="17" t="s">
        <v>30</v>
      </c>
      <c r="S220" s="22">
        <v>8000</v>
      </c>
      <c r="T220" s="25" t="s">
        <v>426</v>
      </c>
      <c r="U220" s="22">
        <v>43042</v>
      </c>
      <c r="V220" s="23">
        <f>SUM(Q220+S220+U220)</f>
        <v>82490</v>
      </c>
      <c r="W220" s="17"/>
    </row>
    <row r="221" spans="1:38" x14ac:dyDescent="0.2">
      <c r="B221" s="14">
        <v>43282</v>
      </c>
      <c r="C221" s="25">
        <v>179585</v>
      </c>
      <c r="D221" s="25">
        <v>247</v>
      </c>
      <c r="E221" s="19" t="s">
        <v>142</v>
      </c>
      <c r="F221" s="16" t="s">
        <v>143</v>
      </c>
      <c r="G221" s="19" t="s">
        <v>422</v>
      </c>
      <c r="H221" s="19" t="s">
        <v>36</v>
      </c>
      <c r="I221" s="19" t="s">
        <v>37</v>
      </c>
      <c r="J221" s="17" t="s">
        <v>430</v>
      </c>
      <c r="K221" s="18">
        <v>43306</v>
      </c>
      <c r="L221" s="18">
        <v>43306</v>
      </c>
      <c r="M221" s="17" t="s">
        <v>39</v>
      </c>
      <c r="N221" s="19" t="s">
        <v>40</v>
      </c>
      <c r="O221" s="25">
        <v>1</v>
      </c>
      <c r="P221" s="25">
        <v>2018</v>
      </c>
      <c r="Q221" s="22">
        <v>31448</v>
      </c>
      <c r="R221" s="17" t="s">
        <v>30</v>
      </c>
      <c r="S221" s="22">
        <v>0</v>
      </c>
      <c r="T221" s="15" t="s">
        <v>31</v>
      </c>
      <c r="U221" s="22">
        <v>0</v>
      </c>
      <c r="V221" s="23">
        <f>SUM(Q221+S221+U221)</f>
        <v>31448</v>
      </c>
      <c r="W221" s="17"/>
    </row>
    <row r="222" spans="1:38" x14ac:dyDescent="0.2">
      <c r="B222" s="14">
        <v>43282</v>
      </c>
      <c r="C222" s="25">
        <v>179600</v>
      </c>
      <c r="D222" s="25">
        <v>252</v>
      </c>
      <c r="E222" s="19" t="s">
        <v>130</v>
      </c>
      <c r="F222" s="16" t="s">
        <v>131</v>
      </c>
      <c r="G222" s="19" t="s">
        <v>422</v>
      </c>
      <c r="H222" s="19" t="s">
        <v>25</v>
      </c>
      <c r="I222" s="19" t="s">
        <v>37</v>
      </c>
      <c r="J222" s="17" t="s">
        <v>431</v>
      </c>
      <c r="K222" s="18">
        <v>43306</v>
      </c>
      <c r="L222" s="18">
        <v>43306</v>
      </c>
      <c r="M222" s="17" t="s">
        <v>55</v>
      </c>
      <c r="N222" s="19" t="s">
        <v>40</v>
      </c>
      <c r="O222" s="25">
        <v>1</v>
      </c>
      <c r="P222" s="25">
        <v>2018</v>
      </c>
      <c r="Q222" s="22">
        <v>31448</v>
      </c>
      <c r="R222" s="17" t="s">
        <v>30</v>
      </c>
      <c r="S222" s="22">
        <v>0</v>
      </c>
      <c r="T222" s="25" t="s">
        <v>432</v>
      </c>
      <c r="U222" s="22">
        <v>173903</v>
      </c>
      <c r="V222" s="23">
        <f>SUM(Q222+S222+U222)</f>
        <v>205351</v>
      </c>
      <c r="W222" s="17"/>
    </row>
    <row r="223" spans="1:38" x14ac:dyDescent="0.2">
      <c r="B223" s="14">
        <v>43282</v>
      </c>
      <c r="C223" s="25">
        <v>174051</v>
      </c>
      <c r="D223" s="25">
        <v>237</v>
      </c>
      <c r="E223" s="19" t="s">
        <v>45</v>
      </c>
      <c r="F223" s="16" t="s">
        <v>34</v>
      </c>
      <c r="G223" s="19" t="s">
        <v>125</v>
      </c>
      <c r="H223" s="19" t="s">
        <v>25</v>
      </c>
      <c r="I223" s="19" t="s">
        <v>37</v>
      </c>
      <c r="J223" s="17" t="s">
        <v>433</v>
      </c>
      <c r="K223" s="18">
        <v>43307</v>
      </c>
      <c r="L223" s="18">
        <v>43308</v>
      </c>
      <c r="M223" s="17" t="s">
        <v>39</v>
      </c>
      <c r="N223" s="19" t="s">
        <v>40</v>
      </c>
      <c r="O223" s="25">
        <v>2</v>
      </c>
      <c r="P223" s="25">
        <v>2018</v>
      </c>
      <c r="Q223" s="22">
        <v>267311</v>
      </c>
      <c r="R223" s="17" t="s">
        <v>30</v>
      </c>
      <c r="S223" s="22">
        <v>0</v>
      </c>
      <c r="T223" s="25" t="s">
        <v>434</v>
      </c>
      <c r="U223" s="22">
        <v>216686</v>
      </c>
      <c r="V223" s="23">
        <f>SUM(Q223+S223+U223)</f>
        <v>483997</v>
      </c>
      <c r="W223" s="17"/>
    </row>
    <row r="224" spans="1:38" x14ac:dyDescent="0.2">
      <c r="B224" s="14">
        <v>43282</v>
      </c>
      <c r="C224" s="25">
        <v>180367</v>
      </c>
      <c r="D224" s="25">
        <v>261</v>
      </c>
      <c r="E224" s="19" t="s">
        <v>223</v>
      </c>
      <c r="F224" s="16" t="s">
        <v>136</v>
      </c>
      <c r="G224" s="19" t="s">
        <v>228</v>
      </c>
      <c r="H224" s="19" t="s">
        <v>25</v>
      </c>
      <c r="I224" s="19" t="s">
        <v>37</v>
      </c>
      <c r="J224" s="17" t="s">
        <v>435</v>
      </c>
      <c r="K224" s="18">
        <v>43308</v>
      </c>
      <c r="L224" s="18">
        <v>43308</v>
      </c>
      <c r="M224" s="17" t="s">
        <v>39</v>
      </c>
      <c r="N224" s="19" t="s">
        <v>40</v>
      </c>
      <c r="O224" s="25">
        <v>1</v>
      </c>
      <c r="P224" s="25">
        <v>2018</v>
      </c>
      <c r="Q224" s="22">
        <v>31448</v>
      </c>
      <c r="R224" s="17" t="s">
        <v>30</v>
      </c>
      <c r="S224" s="22">
        <v>8500</v>
      </c>
      <c r="T224" s="25" t="s">
        <v>436</v>
      </c>
      <c r="U224" s="22">
        <v>99784</v>
      </c>
      <c r="V224" s="23">
        <f>SUM(Q224+S224+U224)</f>
        <v>139732</v>
      </c>
      <c r="W224" s="17"/>
    </row>
    <row r="225" spans="2:23" x14ac:dyDescent="0.2">
      <c r="B225" s="14">
        <v>43282</v>
      </c>
      <c r="C225" s="25">
        <v>179587</v>
      </c>
      <c r="D225" s="25">
        <v>265</v>
      </c>
      <c r="E225" s="19" t="s">
        <v>437</v>
      </c>
      <c r="F225" s="16" t="s">
        <v>307</v>
      </c>
      <c r="G225" s="19" t="s">
        <v>238</v>
      </c>
      <c r="H225" s="19" t="s">
        <v>36</v>
      </c>
      <c r="I225" s="19" t="s">
        <v>37</v>
      </c>
      <c r="J225" s="17" t="s">
        <v>438</v>
      </c>
      <c r="K225" s="18">
        <v>43312</v>
      </c>
      <c r="L225" s="18">
        <v>43314</v>
      </c>
      <c r="M225" s="17" t="s">
        <v>39</v>
      </c>
      <c r="N225" s="19" t="s">
        <v>40</v>
      </c>
      <c r="O225" s="25">
        <v>3</v>
      </c>
      <c r="P225" s="25">
        <v>2018</v>
      </c>
      <c r="Q225" s="22">
        <v>188690</v>
      </c>
      <c r="R225" s="17" t="s">
        <v>439</v>
      </c>
      <c r="S225" s="22">
        <v>3000</v>
      </c>
      <c r="T225" s="15" t="s">
        <v>31</v>
      </c>
      <c r="U225" s="22">
        <v>0</v>
      </c>
      <c r="V225" s="23">
        <f>SUM(Q225+S225+U225)</f>
        <v>191690</v>
      </c>
      <c r="W225" s="17"/>
    </row>
    <row r="226" spans="2:23" x14ac:dyDescent="0.2">
      <c r="B226" s="14">
        <v>43282</v>
      </c>
      <c r="C226" s="25">
        <v>177875</v>
      </c>
      <c r="D226" s="25">
        <v>248</v>
      </c>
      <c r="E226" s="19" t="s">
        <v>70</v>
      </c>
      <c r="F226" s="16" t="s">
        <v>71</v>
      </c>
      <c r="G226" s="19" t="s">
        <v>43</v>
      </c>
      <c r="H226" s="19" t="s">
        <v>36</v>
      </c>
      <c r="I226" s="19" t="s">
        <v>37</v>
      </c>
      <c r="J226" s="17" t="s">
        <v>418</v>
      </c>
      <c r="K226" s="18">
        <v>43292</v>
      </c>
      <c r="L226" s="18">
        <v>43292</v>
      </c>
      <c r="M226" s="17" t="s">
        <v>55</v>
      </c>
      <c r="N226" s="19" t="s">
        <v>40</v>
      </c>
      <c r="O226" s="25">
        <v>1</v>
      </c>
      <c r="P226" s="25">
        <v>2018</v>
      </c>
      <c r="Q226" s="22">
        <v>31448</v>
      </c>
      <c r="R226" s="17" t="s">
        <v>30</v>
      </c>
      <c r="S226" s="22">
        <v>0</v>
      </c>
      <c r="T226" s="15" t="s">
        <v>31</v>
      </c>
      <c r="U226" s="22">
        <v>0</v>
      </c>
      <c r="V226" s="23">
        <f>SUM(Q226+S226+U226)</f>
        <v>31448</v>
      </c>
      <c r="W226" s="17"/>
    </row>
    <row r="227" spans="2:23" x14ac:dyDescent="0.2">
      <c r="B227" s="14">
        <v>43282</v>
      </c>
      <c r="C227" s="25">
        <v>179603</v>
      </c>
      <c r="D227" s="25">
        <v>251</v>
      </c>
      <c r="E227" s="19" t="s">
        <v>70</v>
      </c>
      <c r="F227" s="16" t="s">
        <v>71</v>
      </c>
      <c r="G227" s="19" t="s">
        <v>422</v>
      </c>
      <c r="H227" s="19" t="s">
        <v>25</v>
      </c>
      <c r="I227" s="19" t="s">
        <v>37</v>
      </c>
      <c r="J227" s="17" t="s">
        <v>431</v>
      </c>
      <c r="K227" s="18">
        <v>43306</v>
      </c>
      <c r="L227" s="18">
        <v>43306</v>
      </c>
      <c r="M227" s="17" t="s">
        <v>55</v>
      </c>
      <c r="N227" s="19" t="s">
        <v>40</v>
      </c>
      <c r="O227" s="25">
        <v>1</v>
      </c>
      <c r="P227" s="25">
        <v>2018</v>
      </c>
      <c r="Q227" s="22">
        <v>31448</v>
      </c>
      <c r="R227" s="17" t="s">
        <v>30</v>
      </c>
      <c r="S227" s="22">
        <v>0</v>
      </c>
      <c r="T227" s="25" t="s">
        <v>432</v>
      </c>
      <c r="U227" s="22">
        <v>173903</v>
      </c>
      <c r="V227" s="23">
        <f>SUM(Q227+S227+U227)</f>
        <v>205351</v>
      </c>
      <c r="W227" s="17"/>
    </row>
    <row r="228" spans="2:23" x14ac:dyDescent="0.2">
      <c r="B228" s="14">
        <v>43282</v>
      </c>
      <c r="C228" s="25">
        <v>177873</v>
      </c>
      <c r="D228" s="25">
        <v>241</v>
      </c>
      <c r="E228" s="19" t="s">
        <v>73</v>
      </c>
      <c r="F228" s="16" t="s">
        <v>74</v>
      </c>
      <c r="G228" s="19" t="s">
        <v>43</v>
      </c>
      <c r="H228" s="19" t="s">
        <v>36</v>
      </c>
      <c r="I228" s="19" t="s">
        <v>37</v>
      </c>
      <c r="J228" s="17" t="s">
        <v>440</v>
      </c>
      <c r="K228" s="18">
        <v>43292</v>
      </c>
      <c r="L228" s="18">
        <v>43292</v>
      </c>
      <c r="M228" s="17" t="s">
        <v>28</v>
      </c>
      <c r="N228" s="19" t="s">
        <v>29</v>
      </c>
      <c r="O228" s="25">
        <v>1</v>
      </c>
      <c r="P228" s="25">
        <v>2018</v>
      </c>
      <c r="Q228" s="22">
        <v>41848</v>
      </c>
      <c r="R228" s="17" t="s">
        <v>30</v>
      </c>
      <c r="S228" s="22">
        <v>0</v>
      </c>
      <c r="T228" s="15" t="s">
        <v>31</v>
      </c>
      <c r="U228" s="22">
        <v>0</v>
      </c>
      <c r="V228" s="23">
        <f>SUM(Q228+S228+U228)</f>
        <v>41848</v>
      </c>
      <c r="W228" s="17"/>
    </row>
    <row r="229" spans="2:23" x14ac:dyDescent="0.2">
      <c r="B229" s="14">
        <v>43282</v>
      </c>
      <c r="C229" s="25">
        <v>179604</v>
      </c>
      <c r="D229" s="25">
        <v>250</v>
      </c>
      <c r="E229" s="19" t="s">
        <v>73</v>
      </c>
      <c r="F229" s="16" t="s">
        <v>74</v>
      </c>
      <c r="G229" s="19" t="s">
        <v>422</v>
      </c>
      <c r="H229" s="19" t="s">
        <v>25</v>
      </c>
      <c r="I229" s="19" t="s">
        <v>37</v>
      </c>
      <c r="J229" s="17" t="s">
        <v>431</v>
      </c>
      <c r="K229" s="18">
        <v>43306</v>
      </c>
      <c r="L229" s="18">
        <v>43306</v>
      </c>
      <c r="M229" s="17" t="s">
        <v>28</v>
      </c>
      <c r="N229" s="19" t="s">
        <v>29</v>
      </c>
      <c r="O229" s="25">
        <v>1</v>
      </c>
      <c r="P229" s="25">
        <v>2018</v>
      </c>
      <c r="Q229" s="22">
        <v>41848</v>
      </c>
      <c r="R229" s="17" t="s">
        <v>30</v>
      </c>
      <c r="S229" s="22">
        <v>0</v>
      </c>
      <c r="T229" s="25" t="s">
        <v>432</v>
      </c>
      <c r="U229" s="22">
        <v>173903</v>
      </c>
      <c r="V229" s="23">
        <f>SUM(Q229+S229+U229)</f>
        <v>215751</v>
      </c>
      <c r="W229" s="17"/>
    </row>
    <row r="230" spans="2:23" x14ac:dyDescent="0.2">
      <c r="B230" s="14">
        <v>43313</v>
      </c>
      <c r="C230" s="25">
        <v>182274</v>
      </c>
      <c r="D230" s="25">
        <v>269</v>
      </c>
      <c r="E230" s="19" t="s">
        <v>441</v>
      </c>
      <c r="F230" s="16" t="s">
        <v>442</v>
      </c>
      <c r="G230" s="19" t="s">
        <v>285</v>
      </c>
      <c r="H230" s="19" t="s">
        <v>25</v>
      </c>
      <c r="I230" s="19" t="s">
        <v>37</v>
      </c>
      <c r="J230" s="17" t="s">
        <v>443</v>
      </c>
      <c r="K230" s="18">
        <v>43333</v>
      </c>
      <c r="L230" s="18">
        <v>43334</v>
      </c>
      <c r="M230" s="17" t="s">
        <v>177</v>
      </c>
      <c r="N230" s="19" t="s">
        <v>40</v>
      </c>
      <c r="O230" s="25">
        <v>2</v>
      </c>
      <c r="P230" s="25">
        <v>2018</v>
      </c>
      <c r="Q230" s="22">
        <v>110069</v>
      </c>
      <c r="R230" s="17" t="s">
        <v>439</v>
      </c>
      <c r="S230" s="22">
        <v>0</v>
      </c>
      <c r="T230" s="25" t="s">
        <v>444</v>
      </c>
      <c r="U230" s="22">
        <v>70960</v>
      </c>
      <c r="V230" s="23">
        <f>SUM(Q230+S230+U230)</f>
        <v>181029</v>
      </c>
      <c r="W230" s="17"/>
    </row>
    <row r="231" spans="2:23" x14ac:dyDescent="0.2">
      <c r="B231" s="14">
        <v>43313</v>
      </c>
      <c r="C231" s="25">
        <v>184396</v>
      </c>
      <c r="D231" s="25">
        <v>289</v>
      </c>
      <c r="E231" s="19" t="s">
        <v>441</v>
      </c>
      <c r="F231" s="16" t="s">
        <v>442</v>
      </c>
      <c r="G231" s="19" t="s">
        <v>43</v>
      </c>
      <c r="H231" s="19" t="s">
        <v>36</v>
      </c>
      <c r="I231" s="19" t="s">
        <v>37</v>
      </c>
      <c r="J231" s="17" t="s">
        <v>445</v>
      </c>
      <c r="K231" s="18">
        <v>43341</v>
      </c>
      <c r="L231" s="18">
        <v>43341</v>
      </c>
      <c r="M231" s="17" t="s">
        <v>177</v>
      </c>
      <c r="N231" s="19" t="s">
        <v>40</v>
      </c>
      <c r="O231" s="25">
        <v>1</v>
      </c>
      <c r="P231" s="25">
        <v>2018</v>
      </c>
      <c r="Q231" s="22">
        <v>31448</v>
      </c>
      <c r="R231" s="17" t="s">
        <v>439</v>
      </c>
      <c r="S231" s="22">
        <v>0</v>
      </c>
      <c r="T231" s="15" t="s">
        <v>31</v>
      </c>
      <c r="U231" s="22">
        <v>0</v>
      </c>
      <c r="V231" s="23">
        <f>SUM(Q231+S231+U231)</f>
        <v>31448</v>
      </c>
      <c r="W231" s="17"/>
    </row>
    <row r="232" spans="2:23" x14ac:dyDescent="0.2">
      <c r="B232" s="14">
        <v>43313</v>
      </c>
      <c r="C232" s="25">
        <v>182342</v>
      </c>
      <c r="D232" s="25">
        <v>275</v>
      </c>
      <c r="E232" s="19" t="s">
        <v>22</v>
      </c>
      <c r="F232" s="16" t="s">
        <v>23</v>
      </c>
      <c r="G232" s="19" t="s">
        <v>238</v>
      </c>
      <c r="H232" s="19" t="s">
        <v>36</v>
      </c>
      <c r="I232" s="19" t="s">
        <v>37</v>
      </c>
      <c r="J232" s="17" t="s">
        <v>446</v>
      </c>
      <c r="K232" s="18">
        <v>43319</v>
      </c>
      <c r="L232" s="18">
        <v>43319</v>
      </c>
      <c r="M232" s="17" t="s">
        <v>28</v>
      </c>
      <c r="N232" s="19" t="s">
        <v>29</v>
      </c>
      <c r="O232" s="25">
        <v>1</v>
      </c>
      <c r="P232" s="25">
        <v>2018</v>
      </c>
      <c r="Q232" s="22">
        <v>41848</v>
      </c>
      <c r="R232" s="17" t="s">
        <v>30</v>
      </c>
      <c r="S232" s="22">
        <v>0</v>
      </c>
      <c r="T232" s="15" t="s">
        <v>31</v>
      </c>
      <c r="U232" s="22">
        <v>0</v>
      </c>
      <c r="V232" s="23">
        <f>SUM(Q232+S232+U232)</f>
        <v>41848</v>
      </c>
      <c r="W232" s="17"/>
    </row>
    <row r="233" spans="2:23" x14ac:dyDescent="0.2">
      <c r="B233" s="14">
        <v>43313</v>
      </c>
      <c r="C233" s="25">
        <v>180966</v>
      </c>
      <c r="D233" s="25">
        <v>262</v>
      </c>
      <c r="E233" s="19" t="s">
        <v>441</v>
      </c>
      <c r="F233" s="16" t="s">
        <v>447</v>
      </c>
      <c r="G233" s="19" t="s">
        <v>238</v>
      </c>
      <c r="H233" s="19" t="s">
        <v>36</v>
      </c>
      <c r="I233" s="19" t="s">
        <v>37</v>
      </c>
      <c r="J233" s="17" t="s">
        <v>448</v>
      </c>
      <c r="K233" s="18">
        <v>43313</v>
      </c>
      <c r="L233" s="18">
        <v>43313</v>
      </c>
      <c r="M233" s="17" t="s">
        <v>177</v>
      </c>
      <c r="N233" s="19" t="s">
        <v>40</v>
      </c>
      <c r="O233" s="25">
        <v>1</v>
      </c>
      <c r="P233" s="25">
        <v>2018</v>
      </c>
      <c r="Q233" s="22">
        <v>31448</v>
      </c>
      <c r="R233" s="17" t="s">
        <v>439</v>
      </c>
      <c r="S233" s="22">
        <v>0</v>
      </c>
      <c r="T233" s="15" t="s">
        <v>31</v>
      </c>
      <c r="U233" s="22">
        <v>0</v>
      </c>
      <c r="V233" s="23">
        <f>SUM(Q233+S233+U233)</f>
        <v>31448</v>
      </c>
      <c r="W233" s="17"/>
    </row>
    <row r="234" spans="2:23" x14ac:dyDescent="0.2">
      <c r="B234" s="14">
        <v>43313</v>
      </c>
      <c r="C234" s="25">
        <v>179572</v>
      </c>
      <c r="D234" s="25">
        <v>256</v>
      </c>
      <c r="E234" s="19" t="s">
        <v>88</v>
      </c>
      <c r="F234" s="16" t="s">
        <v>89</v>
      </c>
      <c r="G234" s="19" t="s">
        <v>238</v>
      </c>
      <c r="H234" s="19" t="s">
        <v>36</v>
      </c>
      <c r="I234" s="19" t="s">
        <v>37</v>
      </c>
      <c r="J234" s="17" t="s">
        <v>449</v>
      </c>
      <c r="K234" s="18">
        <v>43313</v>
      </c>
      <c r="L234" s="18">
        <v>43314</v>
      </c>
      <c r="M234" s="17" t="s">
        <v>55</v>
      </c>
      <c r="N234" s="19" t="s">
        <v>40</v>
      </c>
      <c r="O234" s="25">
        <v>2</v>
      </c>
      <c r="P234" s="25">
        <v>2018</v>
      </c>
      <c r="Q234" s="22">
        <v>110069</v>
      </c>
      <c r="R234" s="17" t="s">
        <v>439</v>
      </c>
      <c r="S234" s="22">
        <v>12530</v>
      </c>
      <c r="T234" s="15" t="s">
        <v>31</v>
      </c>
      <c r="U234" s="22">
        <v>0</v>
      </c>
      <c r="V234" s="23">
        <f>SUM(Q234+S234+U234)</f>
        <v>122599</v>
      </c>
      <c r="W234" s="17"/>
    </row>
    <row r="235" spans="2:23" x14ac:dyDescent="0.2">
      <c r="B235" s="14">
        <v>43313</v>
      </c>
      <c r="C235" s="25">
        <v>182318</v>
      </c>
      <c r="D235" s="25">
        <v>276</v>
      </c>
      <c r="E235" s="19" t="s">
        <v>48</v>
      </c>
      <c r="F235" s="16" t="s">
        <v>49</v>
      </c>
      <c r="G235" s="19" t="s">
        <v>238</v>
      </c>
      <c r="H235" s="19" t="s">
        <v>36</v>
      </c>
      <c r="I235" s="19" t="s">
        <v>37</v>
      </c>
      <c r="J235" s="17" t="s">
        <v>450</v>
      </c>
      <c r="K235" s="18">
        <v>43319</v>
      </c>
      <c r="L235" s="18">
        <v>43319</v>
      </c>
      <c r="M235" s="17" t="s">
        <v>51</v>
      </c>
      <c r="N235" s="19" t="s">
        <v>40</v>
      </c>
      <c r="O235" s="25">
        <v>1</v>
      </c>
      <c r="P235" s="25">
        <v>2018</v>
      </c>
      <c r="Q235" s="22">
        <v>22278</v>
      </c>
      <c r="R235" s="17" t="s">
        <v>30</v>
      </c>
      <c r="S235" s="22">
        <v>7015</v>
      </c>
      <c r="T235" s="15" t="s">
        <v>31</v>
      </c>
      <c r="U235" s="22">
        <v>0</v>
      </c>
      <c r="V235" s="23">
        <f>SUM(Q235+S235+U235)</f>
        <v>29293</v>
      </c>
      <c r="W235" s="17"/>
    </row>
    <row r="236" spans="2:23" x14ac:dyDescent="0.2">
      <c r="B236" s="14">
        <v>43313</v>
      </c>
      <c r="C236" s="25">
        <v>182178</v>
      </c>
      <c r="D236" s="25">
        <v>268</v>
      </c>
      <c r="E236" s="19" t="s">
        <v>198</v>
      </c>
      <c r="F236" s="16" t="s">
        <v>146</v>
      </c>
      <c r="G236" s="19" t="s">
        <v>238</v>
      </c>
      <c r="H236" s="19" t="s">
        <v>36</v>
      </c>
      <c r="I236" s="19" t="s">
        <v>37</v>
      </c>
      <c r="J236" s="17" t="s">
        <v>451</v>
      </c>
      <c r="K236" s="18">
        <v>43319</v>
      </c>
      <c r="L236" s="18">
        <v>43319</v>
      </c>
      <c r="M236" s="17" t="s">
        <v>39</v>
      </c>
      <c r="N236" s="19" t="s">
        <v>40</v>
      </c>
      <c r="O236" s="25">
        <v>1</v>
      </c>
      <c r="P236" s="25">
        <v>2018</v>
      </c>
      <c r="Q236" s="22">
        <v>31448</v>
      </c>
      <c r="R236" s="17" t="s">
        <v>30</v>
      </c>
      <c r="S236" s="22">
        <v>0</v>
      </c>
      <c r="T236" s="15" t="s">
        <v>31</v>
      </c>
      <c r="U236" s="22">
        <v>0</v>
      </c>
      <c r="V236" s="23">
        <f>SUM(Q236+S236+U236)</f>
        <v>31448</v>
      </c>
      <c r="W236" s="17"/>
    </row>
    <row r="237" spans="2:23" x14ac:dyDescent="0.2">
      <c r="B237" s="14">
        <v>43313</v>
      </c>
      <c r="C237" s="25">
        <v>182188</v>
      </c>
      <c r="D237" s="25">
        <v>271</v>
      </c>
      <c r="E237" s="19" t="s">
        <v>211</v>
      </c>
      <c r="F237" s="16" t="s">
        <v>212</v>
      </c>
      <c r="G237" s="19" t="s">
        <v>238</v>
      </c>
      <c r="H237" s="19" t="s">
        <v>36</v>
      </c>
      <c r="I237" s="19" t="s">
        <v>37</v>
      </c>
      <c r="J237" s="17" t="s">
        <v>452</v>
      </c>
      <c r="K237" s="18">
        <v>43319</v>
      </c>
      <c r="L237" s="18">
        <v>43319</v>
      </c>
      <c r="M237" s="17" t="s">
        <v>55</v>
      </c>
      <c r="N237" s="19" t="s">
        <v>40</v>
      </c>
      <c r="O237" s="25">
        <v>1</v>
      </c>
      <c r="P237" s="25">
        <v>2018</v>
      </c>
      <c r="Q237" s="22">
        <v>31448</v>
      </c>
      <c r="R237" s="17" t="s">
        <v>30</v>
      </c>
      <c r="S237" s="22">
        <v>2500</v>
      </c>
      <c r="T237" s="15" t="s">
        <v>31</v>
      </c>
      <c r="U237" s="22">
        <v>0</v>
      </c>
      <c r="V237" s="23">
        <f>SUM(Q237+S237+U237)</f>
        <v>33948</v>
      </c>
      <c r="W237" s="17"/>
    </row>
    <row r="238" spans="2:23" x14ac:dyDescent="0.2">
      <c r="B238" s="14">
        <v>43313</v>
      </c>
      <c r="C238" s="25">
        <v>182197</v>
      </c>
      <c r="D238" s="25">
        <v>272</v>
      </c>
      <c r="E238" s="19" t="s">
        <v>142</v>
      </c>
      <c r="F238" s="16" t="s">
        <v>143</v>
      </c>
      <c r="G238" s="19" t="s">
        <v>238</v>
      </c>
      <c r="H238" s="19" t="s">
        <v>36</v>
      </c>
      <c r="I238" s="19" t="s">
        <v>37</v>
      </c>
      <c r="J238" s="17" t="s">
        <v>453</v>
      </c>
      <c r="K238" s="18">
        <v>43319</v>
      </c>
      <c r="L238" s="18">
        <v>43319</v>
      </c>
      <c r="M238" s="17" t="s">
        <v>39</v>
      </c>
      <c r="N238" s="19" t="s">
        <v>40</v>
      </c>
      <c r="O238" s="25">
        <v>1</v>
      </c>
      <c r="P238" s="25">
        <v>2018</v>
      </c>
      <c r="Q238" s="22">
        <v>31448</v>
      </c>
      <c r="R238" s="17" t="s">
        <v>30</v>
      </c>
      <c r="S238" s="22">
        <v>0</v>
      </c>
      <c r="T238" s="15" t="s">
        <v>31</v>
      </c>
      <c r="U238" s="22">
        <v>0</v>
      </c>
      <c r="V238" s="23">
        <f>SUM(Q238+S238+U238)</f>
        <v>31448</v>
      </c>
      <c r="W238" s="17"/>
    </row>
    <row r="239" spans="2:23" x14ac:dyDescent="0.2">
      <c r="B239" s="14">
        <v>43313</v>
      </c>
      <c r="C239" s="25">
        <v>181972</v>
      </c>
      <c r="D239" s="25">
        <v>273</v>
      </c>
      <c r="E239" s="19" t="s">
        <v>95</v>
      </c>
      <c r="F239" s="16" t="s">
        <v>96</v>
      </c>
      <c r="G239" s="19" t="s">
        <v>238</v>
      </c>
      <c r="H239" s="19" t="s">
        <v>36</v>
      </c>
      <c r="I239" s="19" t="s">
        <v>37</v>
      </c>
      <c r="J239" s="17" t="s">
        <v>454</v>
      </c>
      <c r="K239" s="18">
        <v>43319</v>
      </c>
      <c r="L239" s="18">
        <v>43319</v>
      </c>
      <c r="M239" s="17" t="s">
        <v>55</v>
      </c>
      <c r="N239" s="19" t="s">
        <v>40</v>
      </c>
      <c r="O239" s="25">
        <v>1</v>
      </c>
      <c r="P239" s="25">
        <v>2018</v>
      </c>
      <c r="Q239" s="22">
        <v>31448</v>
      </c>
      <c r="R239" s="17" t="s">
        <v>30</v>
      </c>
      <c r="S239" s="22">
        <v>0</v>
      </c>
      <c r="T239" s="15" t="s">
        <v>31</v>
      </c>
      <c r="U239" s="22">
        <v>0</v>
      </c>
      <c r="V239" s="23">
        <f>SUM(Q239+S239+U239)</f>
        <v>31448</v>
      </c>
      <c r="W239" s="17"/>
    </row>
    <row r="240" spans="2:23" x14ac:dyDescent="0.2">
      <c r="B240" s="14">
        <v>43313</v>
      </c>
      <c r="C240" s="25">
        <v>182344</v>
      </c>
      <c r="D240" s="25">
        <v>278</v>
      </c>
      <c r="E240" s="19" t="s">
        <v>130</v>
      </c>
      <c r="F240" s="16" t="s">
        <v>131</v>
      </c>
      <c r="G240" s="19" t="s">
        <v>238</v>
      </c>
      <c r="H240" s="19" t="s">
        <v>36</v>
      </c>
      <c r="I240" s="19" t="s">
        <v>37</v>
      </c>
      <c r="J240" s="17" t="s">
        <v>446</v>
      </c>
      <c r="K240" s="18">
        <v>43319</v>
      </c>
      <c r="L240" s="18">
        <v>43319</v>
      </c>
      <c r="M240" s="17" t="s">
        <v>55</v>
      </c>
      <c r="N240" s="19" t="s">
        <v>40</v>
      </c>
      <c r="O240" s="25">
        <v>1</v>
      </c>
      <c r="P240" s="25">
        <v>2018</v>
      </c>
      <c r="Q240" s="22">
        <v>31448</v>
      </c>
      <c r="R240" s="17" t="s">
        <v>30</v>
      </c>
      <c r="S240" s="22">
        <v>0</v>
      </c>
      <c r="T240" s="15" t="s">
        <v>31</v>
      </c>
      <c r="U240" s="22">
        <v>0</v>
      </c>
      <c r="V240" s="23">
        <f>SUM(Q240+S240+U240)</f>
        <v>31448</v>
      </c>
      <c r="W240" s="17"/>
    </row>
    <row r="241" spans="2:25" x14ac:dyDescent="0.2">
      <c r="B241" s="14">
        <v>43313</v>
      </c>
      <c r="C241" s="25">
        <v>182578</v>
      </c>
      <c r="D241" s="25">
        <v>280</v>
      </c>
      <c r="E241" s="19" t="s">
        <v>120</v>
      </c>
      <c r="F241" s="16" t="s">
        <v>121</v>
      </c>
      <c r="G241" s="19" t="s">
        <v>238</v>
      </c>
      <c r="H241" s="19" t="s">
        <v>36</v>
      </c>
      <c r="I241" s="19" t="s">
        <v>37</v>
      </c>
      <c r="J241" s="17" t="s">
        <v>455</v>
      </c>
      <c r="K241" s="18">
        <v>43319</v>
      </c>
      <c r="L241" s="18">
        <v>43319</v>
      </c>
      <c r="M241" s="17" t="s">
        <v>55</v>
      </c>
      <c r="N241" s="19" t="s">
        <v>40</v>
      </c>
      <c r="O241" s="25">
        <v>1</v>
      </c>
      <c r="P241" s="25">
        <v>2018</v>
      </c>
      <c r="Q241" s="22">
        <v>31448</v>
      </c>
      <c r="R241" s="17" t="s">
        <v>30</v>
      </c>
      <c r="S241" s="22">
        <v>0</v>
      </c>
      <c r="T241" s="15" t="s">
        <v>31</v>
      </c>
      <c r="U241" s="22">
        <v>0</v>
      </c>
      <c r="V241" s="23">
        <f>SUM(Q241+S241+U241)</f>
        <v>31448</v>
      </c>
      <c r="W241" s="17"/>
    </row>
    <row r="242" spans="2:25" x14ac:dyDescent="0.2">
      <c r="B242" s="14">
        <v>43313</v>
      </c>
      <c r="C242" s="25">
        <v>182550</v>
      </c>
      <c r="D242" s="25">
        <v>281</v>
      </c>
      <c r="E242" s="19" t="s">
        <v>209</v>
      </c>
      <c r="F242" s="16" t="s">
        <v>146</v>
      </c>
      <c r="G242" s="19" t="s">
        <v>238</v>
      </c>
      <c r="H242" s="19" t="s">
        <v>36</v>
      </c>
      <c r="I242" s="19" t="s">
        <v>37</v>
      </c>
      <c r="J242" s="17" t="s">
        <v>456</v>
      </c>
      <c r="K242" s="18">
        <v>43319</v>
      </c>
      <c r="L242" s="18">
        <v>43319</v>
      </c>
      <c r="M242" s="17" t="s">
        <v>39</v>
      </c>
      <c r="N242" s="19" t="s">
        <v>40</v>
      </c>
      <c r="O242" s="25">
        <v>1</v>
      </c>
      <c r="P242" s="25">
        <v>2018</v>
      </c>
      <c r="Q242" s="22">
        <v>31448</v>
      </c>
      <c r="R242" s="17" t="s">
        <v>30</v>
      </c>
      <c r="S242" s="22">
        <v>0</v>
      </c>
      <c r="T242" s="15" t="s">
        <v>31</v>
      </c>
      <c r="U242" s="22">
        <v>0</v>
      </c>
      <c r="V242" s="23">
        <f>SUM(Q242+S242+U242)</f>
        <v>31448</v>
      </c>
      <c r="W242" s="17"/>
    </row>
    <row r="243" spans="2:25" x14ac:dyDescent="0.2">
      <c r="B243" s="14">
        <v>43313</v>
      </c>
      <c r="C243" s="25">
        <v>182193</v>
      </c>
      <c r="D243" s="25">
        <v>282</v>
      </c>
      <c r="E243" s="19" t="s">
        <v>457</v>
      </c>
      <c r="F243" s="16" t="s">
        <v>143</v>
      </c>
      <c r="G243" s="19" t="s">
        <v>238</v>
      </c>
      <c r="H243" s="19" t="s">
        <v>36</v>
      </c>
      <c r="I243" s="19" t="s">
        <v>37</v>
      </c>
      <c r="J243" s="17" t="s">
        <v>458</v>
      </c>
      <c r="K243" s="18">
        <v>43319</v>
      </c>
      <c r="L243" s="18">
        <v>43319</v>
      </c>
      <c r="M243" s="17" t="s">
        <v>39</v>
      </c>
      <c r="N243" s="19" t="s">
        <v>314</v>
      </c>
      <c r="O243" s="25">
        <v>1</v>
      </c>
      <c r="P243" s="25">
        <v>2018</v>
      </c>
      <c r="Q243" s="22">
        <v>31448</v>
      </c>
      <c r="R243" s="17" t="s">
        <v>30</v>
      </c>
      <c r="S243" s="22">
        <v>0</v>
      </c>
      <c r="T243" s="15" t="s">
        <v>31</v>
      </c>
      <c r="U243" s="22">
        <v>0</v>
      </c>
      <c r="V243" s="23">
        <f>SUM(Q243+S243+U243)</f>
        <v>31448</v>
      </c>
      <c r="W243" s="17"/>
    </row>
    <row r="244" spans="2:25" x14ac:dyDescent="0.2">
      <c r="B244" s="14">
        <v>43313</v>
      </c>
      <c r="C244" s="25">
        <v>180967</v>
      </c>
      <c r="D244" s="25">
        <v>263</v>
      </c>
      <c r="E244" s="19" t="s">
        <v>441</v>
      </c>
      <c r="F244" s="16" t="s">
        <v>447</v>
      </c>
      <c r="G244" s="19" t="s">
        <v>273</v>
      </c>
      <c r="H244" s="19" t="s">
        <v>36</v>
      </c>
      <c r="I244" s="19" t="s">
        <v>37</v>
      </c>
      <c r="J244" s="17" t="s">
        <v>459</v>
      </c>
      <c r="K244" s="18">
        <v>43319</v>
      </c>
      <c r="L244" s="18">
        <v>43320</v>
      </c>
      <c r="M244" s="17" t="s">
        <v>177</v>
      </c>
      <c r="N244" s="19" t="s">
        <v>40</v>
      </c>
      <c r="O244" s="25">
        <v>2</v>
      </c>
      <c r="P244" s="25">
        <v>2018</v>
      </c>
      <c r="Q244" s="22">
        <v>78621</v>
      </c>
      <c r="R244" s="17" t="s">
        <v>439</v>
      </c>
      <c r="S244" s="22">
        <v>0</v>
      </c>
      <c r="T244" s="15" t="s">
        <v>31</v>
      </c>
      <c r="U244" s="22">
        <v>0</v>
      </c>
      <c r="V244" s="23">
        <f>SUM(Q244+S244+U244)</f>
        <v>78621</v>
      </c>
      <c r="W244" s="17"/>
    </row>
    <row r="245" spans="2:25" x14ac:dyDescent="0.2">
      <c r="B245" s="14">
        <v>43313</v>
      </c>
      <c r="C245" s="25">
        <v>180465</v>
      </c>
      <c r="D245" s="25">
        <v>264</v>
      </c>
      <c r="E245" s="19" t="s">
        <v>437</v>
      </c>
      <c r="F245" s="16" t="s">
        <v>307</v>
      </c>
      <c r="G245" s="19" t="s">
        <v>273</v>
      </c>
      <c r="H245" s="19" t="s">
        <v>36</v>
      </c>
      <c r="I245" s="19" t="s">
        <v>37</v>
      </c>
      <c r="J245" s="17" t="s">
        <v>460</v>
      </c>
      <c r="K245" s="18">
        <v>43319</v>
      </c>
      <c r="L245" s="18">
        <v>43321</v>
      </c>
      <c r="M245" s="17" t="s">
        <v>39</v>
      </c>
      <c r="N245" s="19" t="s">
        <v>40</v>
      </c>
      <c r="O245" s="25">
        <v>3</v>
      </c>
      <c r="P245" s="25">
        <v>2018</v>
      </c>
      <c r="Q245" s="22">
        <v>188690</v>
      </c>
      <c r="R245" s="17" t="s">
        <v>439</v>
      </c>
      <c r="S245" s="22">
        <v>0</v>
      </c>
      <c r="T245" s="15" t="s">
        <v>31</v>
      </c>
      <c r="U245" s="22">
        <v>0</v>
      </c>
      <c r="V245" s="23">
        <f>SUM(Q245+S245+U245)</f>
        <v>188690</v>
      </c>
      <c r="W245" s="17"/>
    </row>
    <row r="246" spans="2:25" x14ac:dyDescent="0.2">
      <c r="B246" s="14">
        <v>43313</v>
      </c>
      <c r="C246" s="25">
        <v>181308</v>
      </c>
      <c r="D246" s="25">
        <v>267</v>
      </c>
      <c r="E246" s="19" t="s">
        <v>88</v>
      </c>
      <c r="F246" s="16" t="s">
        <v>89</v>
      </c>
      <c r="G246" s="19" t="s">
        <v>273</v>
      </c>
      <c r="H246" s="19" t="s">
        <v>36</v>
      </c>
      <c r="I246" s="19" t="s">
        <v>37</v>
      </c>
      <c r="J246" s="17" t="s">
        <v>461</v>
      </c>
      <c r="K246" s="18">
        <v>43319</v>
      </c>
      <c r="L246" s="18">
        <v>43321</v>
      </c>
      <c r="M246" s="17" t="s">
        <v>55</v>
      </c>
      <c r="N246" s="19" t="s">
        <v>40</v>
      </c>
      <c r="O246" s="25">
        <v>3</v>
      </c>
      <c r="P246" s="25">
        <v>2018</v>
      </c>
      <c r="Q246" s="22">
        <v>188690</v>
      </c>
      <c r="R246" s="17" t="s">
        <v>439</v>
      </c>
      <c r="S246" s="22">
        <v>0</v>
      </c>
      <c r="T246" s="15" t="s">
        <v>31</v>
      </c>
      <c r="U246" s="22">
        <v>0</v>
      </c>
      <c r="V246" s="23">
        <f>SUM(Q246+S246+U246)</f>
        <v>188690</v>
      </c>
      <c r="W246" s="17"/>
    </row>
    <row r="247" spans="2:25" s="26" customFormat="1" ht="12" customHeight="1" x14ac:dyDescent="0.2">
      <c r="B247" s="14">
        <v>43313</v>
      </c>
      <c r="C247" s="25">
        <v>181904</v>
      </c>
      <c r="D247" s="25">
        <v>277</v>
      </c>
      <c r="E247" s="19" t="s">
        <v>223</v>
      </c>
      <c r="F247" s="16" t="s">
        <v>136</v>
      </c>
      <c r="G247" s="19" t="s">
        <v>414</v>
      </c>
      <c r="H247" s="19" t="s">
        <v>36</v>
      </c>
      <c r="I247" s="19" t="s">
        <v>37</v>
      </c>
      <c r="J247" s="17" t="s">
        <v>462</v>
      </c>
      <c r="K247" s="18">
        <v>43320</v>
      </c>
      <c r="L247" s="18">
        <v>43320</v>
      </c>
      <c r="M247" s="17" t="s">
        <v>39</v>
      </c>
      <c r="N247" s="19" t="s">
        <v>40</v>
      </c>
      <c r="O247" s="25">
        <v>1</v>
      </c>
      <c r="P247" s="25">
        <v>2018</v>
      </c>
      <c r="Q247" s="22">
        <v>31448</v>
      </c>
      <c r="R247" s="17" t="s">
        <v>30</v>
      </c>
      <c r="S247" s="22">
        <v>0</v>
      </c>
      <c r="T247" s="15" t="s">
        <v>31</v>
      </c>
      <c r="U247" s="22">
        <v>0</v>
      </c>
      <c r="V247" s="23">
        <f>SUM(Q247+S247+U247)</f>
        <v>31448</v>
      </c>
      <c r="W247" s="17"/>
      <c r="X247" s="24"/>
      <c r="Y247" s="24"/>
    </row>
    <row r="248" spans="2:25" x14ac:dyDescent="0.2">
      <c r="B248" s="14">
        <v>43313</v>
      </c>
      <c r="C248" s="25">
        <v>181798</v>
      </c>
      <c r="D248" s="25">
        <v>270</v>
      </c>
      <c r="E248" s="19" t="s">
        <v>311</v>
      </c>
      <c r="F248" s="16" t="s">
        <v>136</v>
      </c>
      <c r="G248" s="19" t="s">
        <v>463</v>
      </c>
      <c r="H248" s="19" t="s">
        <v>36</v>
      </c>
      <c r="I248" s="19" t="s">
        <v>37</v>
      </c>
      <c r="J248" s="17" t="s">
        <v>464</v>
      </c>
      <c r="K248" s="18">
        <v>43320</v>
      </c>
      <c r="L248" s="18">
        <v>43321</v>
      </c>
      <c r="M248" s="17" t="s">
        <v>39</v>
      </c>
      <c r="N248" s="19" t="s">
        <v>314</v>
      </c>
      <c r="O248" s="25">
        <v>2</v>
      </c>
      <c r="P248" s="25">
        <v>2018</v>
      </c>
      <c r="Q248" s="22">
        <v>62896</v>
      </c>
      <c r="R248" s="17" t="s">
        <v>30</v>
      </c>
      <c r="S248" s="22">
        <v>0</v>
      </c>
      <c r="T248" s="15" t="s">
        <v>31</v>
      </c>
      <c r="U248" s="22">
        <v>0</v>
      </c>
      <c r="V248" s="23">
        <f>SUM(Q248+S248+U248)</f>
        <v>62896</v>
      </c>
      <c r="W248" s="17"/>
    </row>
    <row r="249" spans="2:25" x14ac:dyDescent="0.2">
      <c r="B249" s="14">
        <v>43313</v>
      </c>
      <c r="C249" s="25">
        <v>181228</v>
      </c>
      <c r="D249" s="25">
        <v>266</v>
      </c>
      <c r="E249" s="19" t="s">
        <v>124</v>
      </c>
      <c r="F249" s="16" t="s">
        <v>34</v>
      </c>
      <c r="G249" s="19" t="s">
        <v>228</v>
      </c>
      <c r="H249" s="19" t="s">
        <v>25</v>
      </c>
      <c r="I249" s="19" t="s">
        <v>37</v>
      </c>
      <c r="J249" s="17" t="s">
        <v>465</v>
      </c>
      <c r="K249" s="18">
        <v>43332</v>
      </c>
      <c r="L249" s="18">
        <v>43335</v>
      </c>
      <c r="M249" s="17" t="s">
        <v>39</v>
      </c>
      <c r="N249" s="19" t="s">
        <v>40</v>
      </c>
      <c r="O249" s="25">
        <v>4</v>
      </c>
      <c r="P249" s="25">
        <v>2018</v>
      </c>
      <c r="Q249" s="22">
        <v>267311</v>
      </c>
      <c r="R249" s="17" t="s">
        <v>30</v>
      </c>
      <c r="S249" s="22">
        <v>35400</v>
      </c>
      <c r="T249" s="25" t="s">
        <v>466</v>
      </c>
      <c r="U249" s="22">
        <v>35500</v>
      </c>
      <c r="V249" s="23">
        <f>SUM(Q249+S249+U249)</f>
        <v>338211</v>
      </c>
      <c r="W249" s="17"/>
    </row>
    <row r="250" spans="2:25" x14ac:dyDescent="0.2">
      <c r="B250" s="14">
        <v>43313</v>
      </c>
      <c r="C250" s="25">
        <v>183721</v>
      </c>
      <c r="D250" s="25">
        <v>283</v>
      </c>
      <c r="E250" s="19" t="s">
        <v>149</v>
      </c>
      <c r="F250" s="16" t="s">
        <v>150</v>
      </c>
      <c r="G250" s="19" t="s">
        <v>467</v>
      </c>
      <c r="H250" s="19" t="s">
        <v>36</v>
      </c>
      <c r="I250" s="19" t="s">
        <v>37</v>
      </c>
      <c r="J250" s="17" t="s">
        <v>468</v>
      </c>
      <c r="K250" s="18">
        <v>43332</v>
      </c>
      <c r="L250" s="18">
        <v>43336</v>
      </c>
      <c r="M250" s="17" t="s">
        <v>39</v>
      </c>
      <c r="N250" s="19" t="s">
        <v>40</v>
      </c>
      <c r="O250" s="25">
        <v>5</v>
      </c>
      <c r="P250" s="25">
        <v>2018</v>
      </c>
      <c r="Q250" s="22">
        <v>345932</v>
      </c>
      <c r="R250" s="17" t="s">
        <v>30</v>
      </c>
      <c r="S250" s="22">
        <v>0</v>
      </c>
      <c r="T250" s="15" t="s">
        <v>31</v>
      </c>
      <c r="U250" s="22">
        <v>0</v>
      </c>
      <c r="V250" s="23">
        <f>SUM(Q250+S250+U250)</f>
        <v>345932</v>
      </c>
      <c r="W250" s="17"/>
    </row>
    <row r="251" spans="2:25" x14ac:dyDescent="0.2">
      <c r="B251" s="14">
        <v>43313</v>
      </c>
      <c r="C251" s="25">
        <v>183780</v>
      </c>
      <c r="D251" s="25">
        <v>284</v>
      </c>
      <c r="E251" s="19" t="s">
        <v>469</v>
      </c>
      <c r="F251" s="16" t="s">
        <v>307</v>
      </c>
      <c r="G251" s="19" t="s">
        <v>285</v>
      </c>
      <c r="H251" s="19" t="s">
        <v>25</v>
      </c>
      <c r="I251" s="19" t="s">
        <v>37</v>
      </c>
      <c r="J251" s="17" t="s">
        <v>470</v>
      </c>
      <c r="K251" s="18">
        <v>43333</v>
      </c>
      <c r="L251" s="18">
        <v>43335</v>
      </c>
      <c r="M251" s="17" t="s">
        <v>39</v>
      </c>
      <c r="N251" s="19" t="s">
        <v>314</v>
      </c>
      <c r="O251" s="25">
        <v>3</v>
      </c>
      <c r="P251" s="25">
        <v>2018</v>
      </c>
      <c r="Q251" s="22">
        <v>188690</v>
      </c>
      <c r="R251" s="17" t="s">
        <v>439</v>
      </c>
      <c r="S251" s="22">
        <v>4000</v>
      </c>
      <c r="T251" s="25" t="s">
        <v>471</v>
      </c>
      <c r="U251" s="22">
        <v>107380</v>
      </c>
      <c r="V251" s="23">
        <f>SUM(Q251+S251+U251)</f>
        <v>300070</v>
      </c>
      <c r="W251" s="17"/>
    </row>
    <row r="252" spans="2:25" x14ac:dyDescent="0.2">
      <c r="B252" s="14">
        <v>43313</v>
      </c>
      <c r="C252" s="25">
        <v>183417</v>
      </c>
      <c r="D252" s="25">
        <v>285</v>
      </c>
      <c r="E252" s="19" t="s">
        <v>437</v>
      </c>
      <c r="F252" s="16" t="s">
        <v>307</v>
      </c>
      <c r="G252" s="19" t="s">
        <v>285</v>
      </c>
      <c r="H252" s="19" t="s">
        <v>25</v>
      </c>
      <c r="I252" s="19" t="s">
        <v>37</v>
      </c>
      <c r="J252" s="17" t="s">
        <v>472</v>
      </c>
      <c r="K252" s="18">
        <v>43333</v>
      </c>
      <c r="L252" s="18">
        <v>43335</v>
      </c>
      <c r="M252" s="17" t="s">
        <v>39</v>
      </c>
      <c r="N252" s="19" t="s">
        <v>40</v>
      </c>
      <c r="O252" s="25">
        <v>3</v>
      </c>
      <c r="P252" s="25">
        <v>2018</v>
      </c>
      <c r="Q252" s="22">
        <v>188690</v>
      </c>
      <c r="R252" s="17" t="s">
        <v>439</v>
      </c>
      <c r="S252" s="22">
        <v>22000</v>
      </c>
      <c r="T252" s="25" t="s">
        <v>473</v>
      </c>
      <c r="U252" s="22">
        <v>97200</v>
      </c>
      <c r="V252" s="23">
        <f>SUM(Q252+S252+U252)</f>
        <v>307890</v>
      </c>
      <c r="W252" s="17"/>
    </row>
    <row r="253" spans="2:25" x14ac:dyDescent="0.2">
      <c r="B253" s="14">
        <v>43313</v>
      </c>
      <c r="C253" s="25">
        <v>183904</v>
      </c>
      <c r="D253" s="25">
        <v>286</v>
      </c>
      <c r="E253" s="19" t="s">
        <v>88</v>
      </c>
      <c r="F253" s="16" t="s">
        <v>89</v>
      </c>
      <c r="G253" s="19" t="s">
        <v>285</v>
      </c>
      <c r="H253" s="19" t="s">
        <v>25</v>
      </c>
      <c r="I253" s="19" t="s">
        <v>37</v>
      </c>
      <c r="J253" s="17" t="s">
        <v>474</v>
      </c>
      <c r="K253" s="18">
        <v>43333</v>
      </c>
      <c r="L253" s="18">
        <v>43335</v>
      </c>
      <c r="M253" s="17" t="s">
        <v>55</v>
      </c>
      <c r="N253" s="19" t="s">
        <v>40</v>
      </c>
      <c r="O253" s="25">
        <v>3</v>
      </c>
      <c r="P253" s="25">
        <v>2018</v>
      </c>
      <c r="Q253" s="22">
        <v>188690</v>
      </c>
      <c r="R253" s="17" t="s">
        <v>439</v>
      </c>
      <c r="S253" s="22">
        <v>4000</v>
      </c>
      <c r="T253" s="25" t="s">
        <v>473</v>
      </c>
      <c r="U253" s="22">
        <v>97200</v>
      </c>
      <c r="V253" s="23">
        <f>SUM(Q253+S253+U253)</f>
        <v>289890</v>
      </c>
      <c r="W253" s="17"/>
    </row>
    <row r="254" spans="2:25" x14ac:dyDescent="0.2">
      <c r="B254" s="14">
        <v>43313</v>
      </c>
      <c r="C254" s="25">
        <v>185203</v>
      </c>
      <c r="D254" s="25">
        <v>297</v>
      </c>
      <c r="E254" s="19" t="s">
        <v>223</v>
      </c>
      <c r="F254" s="16" t="s">
        <v>136</v>
      </c>
      <c r="G254" s="19" t="s">
        <v>475</v>
      </c>
      <c r="H254" s="19" t="s">
        <v>36</v>
      </c>
      <c r="I254" s="19" t="s">
        <v>37</v>
      </c>
      <c r="J254" s="17" t="s">
        <v>476</v>
      </c>
      <c r="K254" s="18">
        <v>43335</v>
      </c>
      <c r="L254" s="18">
        <v>43335</v>
      </c>
      <c r="M254" s="17" t="s">
        <v>39</v>
      </c>
      <c r="N254" s="19" t="s">
        <v>40</v>
      </c>
      <c r="O254" s="25">
        <v>1</v>
      </c>
      <c r="P254" s="25">
        <v>2018</v>
      </c>
      <c r="Q254" s="22">
        <v>31448</v>
      </c>
      <c r="R254" s="17" t="s">
        <v>30</v>
      </c>
      <c r="S254" s="22">
        <v>0</v>
      </c>
      <c r="T254" s="15" t="s">
        <v>31</v>
      </c>
      <c r="U254" s="22">
        <v>0</v>
      </c>
      <c r="V254" s="23">
        <f>SUM(Q254+S254+U254)</f>
        <v>31448</v>
      </c>
      <c r="W254" s="17"/>
    </row>
    <row r="255" spans="2:25" x14ac:dyDescent="0.2">
      <c r="B255" s="14">
        <v>43313</v>
      </c>
      <c r="C255" s="25">
        <v>185198</v>
      </c>
      <c r="D255" s="25">
        <v>298</v>
      </c>
      <c r="E255" s="19" t="s">
        <v>364</v>
      </c>
      <c r="F255" s="16" t="s">
        <v>136</v>
      </c>
      <c r="G255" s="19" t="s">
        <v>43</v>
      </c>
      <c r="H255" s="19" t="s">
        <v>36</v>
      </c>
      <c r="I255" s="19" t="s">
        <v>37</v>
      </c>
      <c r="J255" s="17" t="s">
        <v>477</v>
      </c>
      <c r="K255" s="18">
        <v>43335</v>
      </c>
      <c r="L255" s="18">
        <v>43335</v>
      </c>
      <c r="M255" s="17" t="s">
        <v>39</v>
      </c>
      <c r="N255" s="19" t="s">
        <v>40</v>
      </c>
      <c r="O255" s="25">
        <v>1</v>
      </c>
      <c r="P255" s="25">
        <v>2018</v>
      </c>
      <c r="Q255" s="22">
        <v>31448</v>
      </c>
      <c r="R255" s="17" t="s">
        <v>30</v>
      </c>
      <c r="S255" s="22">
        <v>6720</v>
      </c>
      <c r="T255" s="15" t="s">
        <v>31</v>
      </c>
      <c r="U255" s="22">
        <v>0</v>
      </c>
      <c r="V255" s="23">
        <f>SUM(Q255+S255+U255)</f>
        <v>38168</v>
      </c>
      <c r="W255" s="17"/>
    </row>
    <row r="256" spans="2:25" x14ac:dyDescent="0.2">
      <c r="B256" s="14">
        <v>43313</v>
      </c>
      <c r="C256" s="25">
        <v>184905</v>
      </c>
      <c r="D256" s="25">
        <v>291</v>
      </c>
      <c r="E256" s="19" t="s">
        <v>311</v>
      </c>
      <c r="F256" s="16" t="s">
        <v>136</v>
      </c>
      <c r="G256" s="19" t="s">
        <v>43</v>
      </c>
      <c r="H256" s="19" t="s">
        <v>36</v>
      </c>
      <c r="I256" s="19" t="s">
        <v>37</v>
      </c>
      <c r="J256" s="17" t="s">
        <v>478</v>
      </c>
      <c r="K256" s="18">
        <v>43335</v>
      </c>
      <c r="L256" s="18">
        <v>43336</v>
      </c>
      <c r="M256" s="17" t="s">
        <v>39</v>
      </c>
      <c r="N256" s="19" t="s">
        <v>314</v>
      </c>
      <c r="O256" s="25">
        <v>2</v>
      </c>
      <c r="P256" s="25">
        <v>2018</v>
      </c>
      <c r="Q256" s="22">
        <v>110069</v>
      </c>
      <c r="R256" s="17" t="s">
        <v>30</v>
      </c>
      <c r="S256" s="22">
        <v>0</v>
      </c>
      <c r="T256" s="15" t="s">
        <v>31</v>
      </c>
      <c r="U256" s="22">
        <v>0</v>
      </c>
      <c r="V256" s="23">
        <f>SUM(Q256+S256+U256)</f>
        <v>110069</v>
      </c>
      <c r="W256" s="17"/>
    </row>
    <row r="257" spans="1:38" x14ac:dyDescent="0.2">
      <c r="B257" s="14">
        <v>43313</v>
      </c>
      <c r="C257" s="25">
        <v>185209</v>
      </c>
      <c r="D257" s="25">
        <v>295</v>
      </c>
      <c r="E257" s="19" t="s">
        <v>223</v>
      </c>
      <c r="F257" s="16" t="s">
        <v>136</v>
      </c>
      <c r="G257" s="19" t="s">
        <v>422</v>
      </c>
      <c r="H257" s="19" t="s">
        <v>36</v>
      </c>
      <c r="I257" s="19" t="s">
        <v>37</v>
      </c>
      <c r="J257" s="17" t="s">
        <v>479</v>
      </c>
      <c r="K257" s="18">
        <v>43339</v>
      </c>
      <c r="L257" s="18">
        <v>43340</v>
      </c>
      <c r="M257" s="17" t="s">
        <v>39</v>
      </c>
      <c r="N257" s="19" t="s">
        <v>40</v>
      </c>
      <c r="O257" s="25">
        <v>2</v>
      </c>
      <c r="P257" s="25">
        <v>2018</v>
      </c>
      <c r="Q257" s="22">
        <v>78621</v>
      </c>
      <c r="R257" s="17" t="s">
        <v>30</v>
      </c>
      <c r="S257" s="22">
        <v>0</v>
      </c>
      <c r="T257" s="15" t="s">
        <v>31</v>
      </c>
      <c r="U257" s="22">
        <v>0</v>
      </c>
      <c r="V257" s="23">
        <f>SUM(Q257+S257+U257)</f>
        <v>78621</v>
      </c>
      <c r="W257" s="17" t="s">
        <v>480</v>
      </c>
    </row>
    <row r="258" spans="1:38" x14ac:dyDescent="0.2">
      <c r="B258" s="14">
        <v>43313</v>
      </c>
      <c r="C258" s="25">
        <v>184379</v>
      </c>
      <c r="D258" s="25">
        <v>287</v>
      </c>
      <c r="E258" s="19" t="s">
        <v>437</v>
      </c>
      <c r="F258" s="16" t="s">
        <v>307</v>
      </c>
      <c r="G258" s="19" t="s">
        <v>43</v>
      </c>
      <c r="H258" s="19" t="s">
        <v>36</v>
      </c>
      <c r="I258" s="19" t="s">
        <v>37</v>
      </c>
      <c r="J258" s="17" t="s">
        <v>481</v>
      </c>
      <c r="K258" s="18">
        <v>43340</v>
      </c>
      <c r="L258" s="18">
        <v>43342</v>
      </c>
      <c r="M258" s="17" t="s">
        <v>39</v>
      </c>
      <c r="N258" s="19" t="s">
        <v>40</v>
      </c>
      <c r="O258" s="25">
        <v>3</v>
      </c>
      <c r="P258" s="25">
        <v>2018</v>
      </c>
      <c r="Q258" s="22">
        <v>188690</v>
      </c>
      <c r="R258" s="17" t="s">
        <v>439</v>
      </c>
      <c r="S258" s="22">
        <v>0</v>
      </c>
      <c r="T258" s="15" t="s">
        <v>31</v>
      </c>
      <c r="U258" s="22">
        <v>0</v>
      </c>
      <c r="V258" s="23">
        <f>SUM(Q258+S258+U258)</f>
        <v>188690</v>
      </c>
      <c r="W258" s="17"/>
    </row>
    <row r="259" spans="1:38" x14ac:dyDescent="0.2">
      <c r="B259" s="14">
        <v>43313</v>
      </c>
      <c r="C259" s="25">
        <v>185961</v>
      </c>
      <c r="D259" s="25">
        <v>301</v>
      </c>
      <c r="E259" s="19" t="s">
        <v>364</v>
      </c>
      <c r="F259" s="16" t="s">
        <v>136</v>
      </c>
      <c r="G259" s="19" t="s">
        <v>59</v>
      </c>
      <c r="H259" s="19" t="s">
        <v>25</v>
      </c>
      <c r="I259" s="19" t="s">
        <v>37</v>
      </c>
      <c r="J259" s="17" t="s">
        <v>482</v>
      </c>
      <c r="K259" s="18">
        <v>43341</v>
      </c>
      <c r="L259" s="18">
        <v>43343</v>
      </c>
      <c r="M259" s="17" t="s">
        <v>39</v>
      </c>
      <c r="N259" s="19" t="s">
        <v>40</v>
      </c>
      <c r="O259" s="25">
        <v>3</v>
      </c>
      <c r="P259" s="25">
        <v>2018</v>
      </c>
      <c r="Q259" s="22">
        <v>94344</v>
      </c>
      <c r="R259" s="17" t="s">
        <v>30</v>
      </c>
      <c r="S259" s="22">
        <v>18210</v>
      </c>
      <c r="T259" s="25" t="s">
        <v>483</v>
      </c>
      <c r="U259" s="22">
        <v>141006</v>
      </c>
      <c r="V259" s="23">
        <f>SUM(Q259+S259+U259)</f>
        <v>253560</v>
      </c>
      <c r="W259" s="17"/>
    </row>
    <row r="260" spans="1:38" x14ac:dyDescent="0.2">
      <c r="B260" s="14">
        <v>43313</v>
      </c>
      <c r="C260" s="25">
        <v>185760</v>
      </c>
      <c r="D260" s="25">
        <v>299</v>
      </c>
      <c r="E260" s="19" t="s">
        <v>88</v>
      </c>
      <c r="F260" s="16" t="s">
        <v>89</v>
      </c>
      <c r="G260" s="19" t="s">
        <v>43</v>
      </c>
      <c r="H260" s="19" t="s">
        <v>36</v>
      </c>
      <c r="I260" s="19" t="s">
        <v>37</v>
      </c>
      <c r="J260" s="17" t="s">
        <v>484</v>
      </c>
      <c r="K260" s="18">
        <v>43341</v>
      </c>
      <c r="L260" s="18">
        <v>43342</v>
      </c>
      <c r="M260" s="17" t="s">
        <v>55</v>
      </c>
      <c r="N260" s="19" t="s">
        <v>40</v>
      </c>
      <c r="O260" s="25">
        <v>2</v>
      </c>
      <c r="P260" s="25">
        <v>2018</v>
      </c>
      <c r="Q260" s="22">
        <v>110069</v>
      </c>
      <c r="R260" s="17" t="s">
        <v>439</v>
      </c>
      <c r="S260" s="22">
        <v>0</v>
      </c>
      <c r="T260" s="15" t="s">
        <v>31</v>
      </c>
      <c r="U260" s="22">
        <v>0</v>
      </c>
      <c r="V260" s="23">
        <f>SUM(Q260+S260+U260)</f>
        <v>110069</v>
      </c>
      <c r="W260" s="17"/>
    </row>
    <row r="261" spans="1:38" x14ac:dyDescent="0.2">
      <c r="B261" s="14">
        <v>43313</v>
      </c>
      <c r="C261" s="25">
        <v>185761</v>
      </c>
      <c r="D261" s="25">
        <v>300</v>
      </c>
      <c r="E261" s="19" t="s">
        <v>469</v>
      </c>
      <c r="F261" s="16" t="s">
        <v>307</v>
      </c>
      <c r="G261" s="19" t="s">
        <v>43</v>
      </c>
      <c r="H261" s="19" t="s">
        <v>36</v>
      </c>
      <c r="I261" s="19" t="s">
        <v>37</v>
      </c>
      <c r="J261" s="17" t="s">
        <v>485</v>
      </c>
      <c r="K261" s="18">
        <v>43341</v>
      </c>
      <c r="L261" s="18">
        <v>43342</v>
      </c>
      <c r="M261" s="17" t="s">
        <v>39</v>
      </c>
      <c r="N261" s="19" t="s">
        <v>314</v>
      </c>
      <c r="O261" s="25">
        <v>2</v>
      </c>
      <c r="P261" s="25">
        <v>2018</v>
      </c>
      <c r="Q261" s="22">
        <v>110069</v>
      </c>
      <c r="R261" s="17" t="s">
        <v>439</v>
      </c>
      <c r="S261" s="22">
        <v>3800</v>
      </c>
      <c r="T261" s="15" t="s">
        <v>31</v>
      </c>
      <c r="U261" s="22">
        <v>0</v>
      </c>
      <c r="V261" s="23">
        <f>SUM(Q261+S261+U261)</f>
        <v>113869</v>
      </c>
      <c r="W261" s="17"/>
    </row>
    <row r="262" spans="1:38" x14ac:dyDescent="0.2">
      <c r="B262" s="14">
        <v>43313</v>
      </c>
      <c r="C262" s="25">
        <v>185118</v>
      </c>
      <c r="D262" s="25">
        <v>294</v>
      </c>
      <c r="E262" s="19" t="s">
        <v>135</v>
      </c>
      <c r="F262" s="16" t="s">
        <v>136</v>
      </c>
      <c r="G262" s="19" t="s">
        <v>65</v>
      </c>
      <c r="H262" s="19" t="s">
        <v>25</v>
      </c>
      <c r="I262" s="19" t="s">
        <v>37</v>
      </c>
      <c r="J262" s="17" t="s">
        <v>486</v>
      </c>
      <c r="K262" s="18">
        <v>43342</v>
      </c>
      <c r="L262" s="18">
        <v>43342</v>
      </c>
      <c r="M262" s="17" t="s">
        <v>39</v>
      </c>
      <c r="N262" s="19" t="s">
        <v>40</v>
      </c>
      <c r="O262" s="25">
        <v>1</v>
      </c>
      <c r="P262" s="25">
        <v>2018</v>
      </c>
      <c r="Q262" s="22">
        <v>31448</v>
      </c>
      <c r="R262" s="17" t="s">
        <v>30</v>
      </c>
      <c r="S262" s="22">
        <v>37800</v>
      </c>
      <c r="T262" s="25" t="s">
        <v>100</v>
      </c>
      <c r="U262" s="22">
        <v>141676</v>
      </c>
      <c r="V262" s="23">
        <f>SUM(Q262+S262+U262)</f>
        <v>210924</v>
      </c>
      <c r="W262" s="17"/>
    </row>
    <row r="263" spans="1:38" x14ac:dyDescent="0.2">
      <c r="B263" s="14">
        <v>43313</v>
      </c>
      <c r="C263" s="25">
        <v>182340</v>
      </c>
      <c r="D263" s="25">
        <v>274</v>
      </c>
      <c r="E263" s="19" t="s">
        <v>73</v>
      </c>
      <c r="F263" s="16" t="s">
        <v>74</v>
      </c>
      <c r="G263" s="19" t="s">
        <v>238</v>
      </c>
      <c r="H263" s="19" t="s">
        <v>36</v>
      </c>
      <c r="I263" s="19" t="s">
        <v>37</v>
      </c>
      <c r="J263" s="17" t="s">
        <v>446</v>
      </c>
      <c r="K263" s="18">
        <v>43319</v>
      </c>
      <c r="L263" s="18">
        <v>43319</v>
      </c>
      <c r="M263" s="17" t="s">
        <v>28</v>
      </c>
      <c r="N263" s="19" t="s">
        <v>29</v>
      </c>
      <c r="O263" s="25">
        <v>1</v>
      </c>
      <c r="P263" s="25">
        <v>2018</v>
      </c>
      <c r="Q263" s="22">
        <v>41848</v>
      </c>
      <c r="R263" s="17" t="s">
        <v>30</v>
      </c>
      <c r="S263" s="22">
        <v>0</v>
      </c>
      <c r="T263" s="15" t="s">
        <v>31</v>
      </c>
      <c r="U263" s="22">
        <v>0</v>
      </c>
      <c r="V263" s="23">
        <f>SUM(Q263+S263+U263)</f>
        <v>41848</v>
      </c>
      <c r="W263" s="17"/>
    </row>
    <row r="264" spans="1:38" x14ac:dyDescent="0.2">
      <c r="B264" s="14">
        <v>43344</v>
      </c>
      <c r="C264" s="15">
        <v>190845</v>
      </c>
      <c r="D264" s="15">
        <v>336</v>
      </c>
      <c r="E264" s="16" t="s">
        <v>157</v>
      </c>
      <c r="F264" s="16" t="s">
        <v>158</v>
      </c>
      <c r="G264" s="16" t="s">
        <v>487</v>
      </c>
      <c r="H264" s="16" t="s">
        <v>25</v>
      </c>
      <c r="I264" s="16" t="s">
        <v>26</v>
      </c>
      <c r="J264" s="17" t="s">
        <v>488</v>
      </c>
      <c r="K264" s="18">
        <v>43348</v>
      </c>
      <c r="L264" s="18">
        <v>43386</v>
      </c>
      <c r="M264" s="17" t="s">
        <v>39</v>
      </c>
      <c r="N264" s="19" t="s">
        <v>40</v>
      </c>
      <c r="O264" s="15">
        <v>26</v>
      </c>
      <c r="P264" s="15">
        <v>2018</v>
      </c>
      <c r="Q264" s="20">
        <v>0</v>
      </c>
      <c r="R264" s="21" t="s">
        <v>86</v>
      </c>
      <c r="S264" s="22">
        <v>0</v>
      </c>
      <c r="T264" s="15" t="s">
        <v>31</v>
      </c>
      <c r="U264" s="23">
        <v>0</v>
      </c>
      <c r="V264" s="23">
        <f>SUM(Q264+S264+U264)</f>
        <v>0</v>
      </c>
      <c r="W264" s="21" t="s">
        <v>81</v>
      </c>
    </row>
    <row r="265" spans="1:38" x14ac:dyDescent="0.2">
      <c r="B265" s="14">
        <v>43344</v>
      </c>
      <c r="C265" s="15">
        <v>189617</v>
      </c>
      <c r="D265" s="15">
        <v>330</v>
      </c>
      <c r="E265" s="16" t="s">
        <v>103</v>
      </c>
      <c r="F265" s="16" t="s">
        <v>104</v>
      </c>
      <c r="G265" s="16" t="s">
        <v>489</v>
      </c>
      <c r="H265" s="16" t="s">
        <v>25</v>
      </c>
      <c r="I265" s="16" t="s">
        <v>26</v>
      </c>
      <c r="J265" s="17" t="s">
        <v>490</v>
      </c>
      <c r="K265" s="18">
        <v>43364</v>
      </c>
      <c r="L265" s="18">
        <v>43364</v>
      </c>
      <c r="M265" s="17" t="s">
        <v>28</v>
      </c>
      <c r="N265" s="19" t="s">
        <v>29</v>
      </c>
      <c r="O265" s="15">
        <v>1</v>
      </c>
      <c r="P265" s="15">
        <v>2018</v>
      </c>
      <c r="Q265" s="20">
        <v>128318</v>
      </c>
      <c r="R265" s="21" t="s">
        <v>30</v>
      </c>
      <c r="S265" s="22">
        <v>0</v>
      </c>
      <c r="T265" s="15" t="s">
        <v>31</v>
      </c>
      <c r="U265" s="23">
        <v>0</v>
      </c>
      <c r="V265" s="23">
        <f>SUM(Q265+S265+U265)</f>
        <v>128318</v>
      </c>
      <c r="W265" s="21" t="s">
        <v>491</v>
      </c>
    </row>
    <row r="266" spans="1:38" x14ac:dyDescent="0.2">
      <c r="B266" s="14">
        <v>43344</v>
      </c>
      <c r="C266" s="15">
        <v>195541</v>
      </c>
      <c r="D266" s="15">
        <v>391</v>
      </c>
      <c r="E266" s="16" t="s">
        <v>103</v>
      </c>
      <c r="F266" s="16" t="s">
        <v>104</v>
      </c>
      <c r="G266" s="16" t="s">
        <v>492</v>
      </c>
      <c r="H266" s="16" t="s">
        <v>25</v>
      </c>
      <c r="I266" s="16" t="s">
        <v>26</v>
      </c>
      <c r="J266" s="17" t="s">
        <v>493</v>
      </c>
      <c r="K266" s="18">
        <v>43368</v>
      </c>
      <c r="L266" s="18">
        <v>43370</v>
      </c>
      <c r="M266" s="17" t="s">
        <v>28</v>
      </c>
      <c r="N266" s="19" t="s">
        <v>29</v>
      </c>
      <c r="O266" s="15">
        <v>3</v>
      </c>
      <c r="P266" s="15">
        <v>2018</v>
      </c>
      <c r="Q266" s="20">
        <v>444439</v>
      </c>
      <c r="R266" s="21" t="s">
        <v>30</v>
      </c>
      <c r="S266" s="22">
        <v>0</v>
      </c>
      <c r="T266" s="15" t="s">
        <v>31</v>
      </c>
      <c r="U266" s="22">
        <v>0</v>
      </c>
      <c r="V266" s="23">
        <f>SUM(Q266+S266+U266)</f>
        <v>444439</v>
      </c>
      <c r="W266" s="21" t="s">
        <v>81</v>
      </c>
    </row>
    <row r="267" spans="1:38" x14ac:dyDescent="0.2">
      <c r="B267" s="14">
        <v>43344</v>
      </c>
      <c r="C267" s="15">
        <v>189057</v>
      </c>
      <c r="D267" s="15">
        <v>319</v>
      </c>
      <c r="E267" s="16" t="s">
        <v>22</v>
      </c>
      <c r="F267" s="16" t="s">
        <v>23</v>
      </c>
      <c r="G267" s="16" t="s">
        <v>494</v>
      </c>
      <c r="H267" s="16" t="s">
        <v>25</v>
      </c>
      <c r="I267" s="16" t="s">
        <v>26</v>
      </c>
      <c r="J267" s="17" t="s">
        <v>495</v>
      </c>
      <c r="K267" s="18">
        <v>43370</v>
      </c>
      <c r="L267" s="18">
        <v>43372</v>
      </c>
      <c r="M267" s="17" t="s">
        <v>28</v>
      </c>
      <c r="N267" s="19" t="s">
        <v>29</v>
      </c>
      <c r="O267" s="15">
        <v>3</v>
      </c>
      <c r="P267" s="15">
        <v>2018</v>
      </c>
      <c r="Q267" s="20">
        <v>0</v>
      </c>
      <c r="R267" s="21" t="s">
        <v>496</v>
      </c>
      <c r="S267" s="22">
        <v>0</v>
      </c>
      <c r="T267" s="15" t="s">
        <v>31</v>
      </c>
      <c r="U267" s="23">
        <v>0</v>
      </c>
      <c r="V267" s="23">
        <f>SUM(Q267+S267+U267)</f>
        <v>0</v>
      </c>
      <c r="W267" s="21" t="s">
        <v>497</v>
      </c>
    </row>
    <row r="268" spans="1:38" x14ac:dyDescent="0.2">
      <c r="B268" s="14">
        <v>43344</v>
      </c>
      <c r="C268" s="15">
        <v>190669</v>
      </c>
      <c r="D268" s="15">
        <v>335</v>
      </c>
      <c r="E268" s="16" t="s">
        <v>22</v>
      </c>
      <c r="F268" s="16" t="s">
        <v>23</v>
      </c>
      <c r="G268" s="16" t="s">
        <v>494</v>
      </c>
      <c r="H268" s="16" t="s">
        <v>25</v>
      </c>
      <c r="I268" s="16" t="s">
        <v>26</v>
      </c>
      <c r="J268" s="17" t="s">
        <v>498</v>
      </c>
      <c r="K268" s="18">
        <v>43370</v>
      </c>
      <c r="L268" s="18">
        <v>43372</v>
      </c>
      <c r="M268" s="17" t="s">
        <v>28</v>
      </c>
      <c r="N268" s="19" t="s">
        <v>29</v>
      </c>
      <c r="O268" s="15">
        <v>3</v>
      </c>
      <c r="P268" s="15">
        <v>2018</v>
      </c>
      <c r="Q268" s="20">
        <v>223878</v>
      </c>
      <c r="R268" s="21" t="s">
        <v>30</v>
      </c>
      <c r="S268" s="22">
        <v>44300</v>
      </c>
      <c r="T268" s="15" t="s">
        <v>31</v>
      </c>
      <c r="U268" s="23">
        <v>0</v>
      </c>
      <c r="V268" s="23">
        <f>SUM(Q268+S268+U268)</f>
        <v>268178</v>
      </c>
      <c r="W268" s="21" t="s">
        <v>499</v>
      </c>
    </row>
    <row r="269" spans="1:38" s="17" customFormat="1" x14ac:dyDescent="0.2">
      <c r="A269" s="24"/>
      <c r="B269" s="14">
        <v>43344</v>
      </c>
      <c r="C269" s="25">
        <v>187370</v>
      </c>
      <c r="D269" s="25">
        <v>310</v>
      </c>
      <c r="E269" s="19" t="s">
        <v>311</v>
      </c>
      <c r="F269" s="16" t="s">
        <v>136</v>
      </c>
      <c r="G269" s="19" t="s">
        <v>500</v>
      </c>
      <c r="H269" s="19" t="s">
        <v>25</v>
      </c>
      <c r="I269" s="19" t="s">
        <v>37</v>
      </c>
      <c r="J269" s="17" t="s">
        <v>501</v>
      </c>
      <c r="K269" s="18">
        <v>43352</v>
      </c>
      <c r="L269" s="18">
        <v>43354</v>
      </c>
      <c r="M269" s="17" t="s">
        <v>39</v>
      </c>
      <c r="N269" s="19" t="s">
        <v>314</v>
      </c>
      <c r="O269" s="25">
        <v>2</v>
      </c>
      <c r="P269" s="25">
        <v>2018</v>
      </c>
      <c r="Q269" s="22">
        <v>0</v>
      </c>
      <c r="R269" s="17" t="s">
        <v>502</v>
      </c>
      <c r="S269" s="22">
        <v>27000</v>
      </c>
      <c r="T269" s="15" t="s">
        <v>31</v>
      </c>
      <c r="U269" s="23">
        <v>0</v>
      </c>
      <c r="V269" s="23">
        <f>SUM(Q269+S269+U269)</f>
        <v>27000</v>
      </c>
      <c r="W269" s="21" t="s">
        <v>503</v>
      </c>
      <c r="X269" s="24"/>
      <c r="Y269" s="24"/>
      <c r="Z269" s="24"/>
      <c r="AA269" s="24"/>
      <c r="AB269" s="24"/>
      <c r="AC269" s="24"/>
      <c r="AD269" s="24"/>
      <c r="AE269" s="24"/>
      <c r="AF269" s="24"/>
      <c r="AG269" s="24"/>
      <c r="AH269" s="24"/>
      <c r="AI269" s="24"/>
      <c r="AJ269" s="24"/>
      <c r="AK269" s="24"/>
      <c r="AL269" s="24"/>
    </row>
    <row r="270" spans="1:38" x14ac:dyDescent="0.2">
      <c r="B270" s="14">
        <v>43344</v>
      </c>
      <c r="C270" s="25">
        <v>189681</v>
      </c>
      <c r="D270" s="25">
        <v>322</v>
      </c>
      <c r="E270" s="19" t="s">
        <v>311</v>
      </c>
      <c r="F270" s="16" t="s">
        <v>504</v>
      </c>
      <c r="G270" s="19" t="s">
        <v>171</v>
      </c>
      <c r="H270" s="19" t="s">
        <v>25</v>
      </c>
      <c r="I270" s="19" t="s">
        <v>37</v>
      </c>
      <c r="J270" s="17" t="s">
        <v>505</v>
      </c>
      <c r="K270" s="18">
        <v>43368</v>
      </c>
      <c r="L270" s="18">
        <v>43369</v>
      </c>
      <c r="M270" s="17" t="s">
        <v>39</v>
      </c>
      <c r="N270" s="19" t="s">
        <v>314</v>
      </c>
      <c r="O270" s="25">
        <v>2</v>
      </c>
      <c r="P270" s="25">
        <v>2018</v>
      </c>
      <c r="Q270" s="22">
        <v>110069</v>
      </c>
      <c r="R270" s="17" t="s">
        <v>30</v>
      </c>
      <c r="S270" s="22">
        <v>16500</v>
      </c>
      <c r="T270" s="25" t="s">
        <v>506</v>
      </c>
      <c r="U270" s="22">
        <v>70204</v>
      </c>
      <c r="V270" s="23">
        <f>SUM(Q270+S270+U270)</f>
        <v>196773</v>
      </c>
      <c r="W270" s="17"/>
    </row>
    <row r="271" spans="1:38" x14ac:dyDescent="0.2">
      <c r="B271" s="14">
        <v>43344</v>
      </c>
      <c r="C271" s="25">
        <v>185595</v>
      </c>
      <c r="D271" s="25">
        <v>296</v>
      </c>
      <c r="E271" s="19" t="s">
        <v>441</v>
      </c>
      <c r="F271" s="16" t="s">
        <v>442</v>
      </c>
      <c r="G271" s="19" t="s">
        <v>228</v>
      </c>
      <c r="H271" s="19" t="s">
        <v>25</v>
      </c>
      <c r="I271" s="19" t="s">
        <v>37</v>
      </c>
      <c r="J271" s="17" t="s">
        <v>507</v>
      </c>
      <c r="K271" s="18">
        <v>43347</v>
      </c>
      <c r="L271" s="18">
        <v>43348</v>
      </c>
      <c r="M271" s="17" t="s">
        <v>177</v>
      </c>
      <c r="N271" s="19" t="s">
        <v>40</v>
      </c>
      <c r="O271" s="25">
        <v>2</v>
      </c>
      <c r="P271" s="25">
        <v>2018</v>
      </c>
      <c r="Q271" s="22">
        <v>110069</v>
      </c>
      <c r="R271" s="17" t="s">
        <v>439</v>
      </c>
      <c r="S271" s="22">
        <v>14000</v>
      </c>
      <c r="T271" s="25" t="s">
        <v>508</v>
      </c>
      <c r="U271" s="22">
        <v>53006</v>
      </c>
      <c r="V271" s="23">
        <f>SUM(Q271+S271+U271)</f>
        <v>177075</v>
      </c>
      <c r="W271" s="17"/>
    </row>
    <row r="272" spans="1:38" x14ac:dyDescent="0.2">
      <c r="B272" s="14">
        <v>43344</v>
      </c>
      <c r="C272" s="25">
        <v>186635</v>
      </c>
      <c r="D272" s="25">
        <v>307</v>
      </c>
      <c r="E272" s="19" t="s">
        <v>441</v>
      </c>
      <c r="F272" s="16" t="s">
        <v>442</v>
      </c>
      <c r="G272" s="19" t="s">
        <v>259</v>
      </c>
      <c r="H272" s="19" t="s">
        <v>25</v>
      </c>
      <c r="I272" s="19" t="s">
        <v>37</v>
      </c>
      <c r="J272" s="17" t="s">
        <v>509</v>
      </c>
      <c r="K272" s="18">
        <v>43354</v>
      </c>
      <c r="L272" s="18">
        <v>43355</v>
      </c>
      <c r="M272" s="17" t="s">
        <v>177</v>
      </c>
      <c r="N272" s="19" t="s">
        <v>40</v>
      </c>
      <c r="O272" s="25">
        <v>2</v>
      </c>
      <c r="P272" s="25">
        <v>2018</v>
      </c>
      <c r="Q272" s="22">
        <v>110069</v>
      </c>
      <c r="R272" s="17" t="s">
        <v>439</v>
      </c>
      <c r="S272" s="22">
        <v>0</v>
      </c>
      <c r="T272" s="25" t="s">
        <v>510</v>
      </c>
      <c r="U272" s="22">
        <v>75886</v>
      </c>
      <c r="V272" s="23">
        <f>SUM(Q272+S272+U272)</f>
        <v>185955</v>
      </c>
      <c r="W272" s="17"/>
    </row>
    <row r="273" spans="2:25" x14ac:dyDescent="0.2">
      <c r="B273" s="14">
        <v>43344</v>
      </c>
      <c r="C273" s="25">
        <v>186830</v>
      </c>
      <c r="D273" s="25">
        <v>308</v>
      </c>
      <c r="E273" s="19" t="s">
        <v>237</v>
      </c>
      <c r="F273" s="16" t="s">
        <v>136</v>
      </c>
      <c r="G273" s="19" t="s">
        <v>179</v>
      </c>
      <c r="H273" s="19" t="s">
        <v>36</v>
      </c>
      <c r="I273" s="19" t="s">
        <v>37</v>
      </c>
      <c r="J273" s="17" t="s">
        <v>511</v>
      </c>
      <c r="K273" s="18">
        <v>43344</v>
      </c>
      <c r="L273" s="18">
        <v>43344</v>
      </c>
      <c r="M273" s="17" t="s">
        <v>39</v>
      </c>
      <c r="N273" s="19" t="s">
        <v>40</v>
      </c>
      <c r="O273" s="25">
        <v>1</v>
      </c>
      <c r="P273" s="25">
        <v>2018</v>
      </c>
      <c r="Q273" s="22">
        <v>31448</v>
      </c>
      <c r="R273" s="17" t="s">
        <v>30</v>
      </c>
      <c r="S273" s="22">
        <v>2700</v>
      </c>
      <c r="T273" s="15" t="s">
        <v>31</v>
      </c>
      <c r="U273" s="22">
        <v>0</v>
      </c>
      <c r="V273" s="23">
        <f>SUM(Q273+S273+U273)</f>
        <v>34148</v>
      </c>
      <c r="W273" s="17"/>
    </row>
    <row r="274" spans="2:25" x14ac:dyDescent="0.2">
      <c r="B274" s="14">
        <v>43344</v>
      </c>
      <c r="C274" s="25">
        <v>187102</v>
      </c>
      <c r="D274" s="25">
        <v>311</v>
      </c>
      <c r="E274" s="19" t="s">
        <v>364</v>
      </c>
      <c r="F274" s="16" t="s">
        <v>136</v>
      </c>
      <c r="G274" s="19" t="s">
        <v>179</v>
      </c>
      <c r="H274" s="19" t="s">
        <v>36</v>
      </c>
      <c r="I274" s="19" t="s">
        <v>37</v>
      </c>
      <c r="J274" s="17" t="s">
        <v>512</v>
      </c>
      <c r="K274" s="18">
        <v>43346</v>
      </c>
      <c r="L274" s="18">
        <v>43346</v>
      </c>
      <c r="M274" s="17" t="s">
        <v>39</v>
      </c>
      <c r="N274" s="19" t="s">
        <v>40</v>
      </c>
      <c r="O274" s="25">
        <v>1</v>
      </c>
      <c r="P274" s="25">
        <v>2018</v>
      </c>
      <c r="Q274" s="22">
        <v>31448</v>
      </c>
      <c r="R274" s="17" t="s">
        <v>30</v>
      </c>
      <c r="S274" s="22">
        <v>0</v>
      </c>
      <c r="T274" s="15" t="s">
        <v>31</v>
      </c>
      <c r="U274" s="22">
        <v>0</v>
      </c>
      <c r="V274" s="23">
        <f>SUM(Q274+S274+U274)</f>
        <v>31448</v>
      </c>
      <c r="W274" s="17"/>
    </row>
    <row r="275" spans="2:25" x14ac:dyDescent="0.2">
      <c r="B275" s="14">
        <v>43344</v>
      </c>
      <c r="C275" s="25">
        <v>186609</v>
      </c>
      <c r="D275" s="25">
        <v>377</v>
      </c>
      <c r="E275" s="19" t="s">
        <v>237</v>
      </c>
      <c r="F275" s="16" t="s">
        <v>136</v>
      </c>
      <c r="G275" s="19" t="s">
        <v>179</v>
      </c>
      <c r="H275" s="19" t="s">
        <v>36</v>
      </c>
      <c r="I275" s="19" t="s">
        <v>37</v>
      </c>
      <c r="J275" s="17" t="s">
        <v>513</v>
      </c>
      <c r="K275" s="18">
        <v>43346</v>
      </c>
      <c r="L275" s="18">
        <v>43315</v>
      </c>
      <c r="M275" s="17" t="s">
        <v>39</v>
      </c>
      <c r="N275" s="19" t="s">
        <v>40</v>
      </c>
      <c r="O275" s="25">
        <v>1</v>
      </c>
      <c r="P275" s="25">
        <v>2018</v>
      </c>
      <c r="Q275" s="22">
        <v>31448</v>
      </c>
      <c r="R275" s="17" t="s">
        <v>30</v>
      </c>
      <c r="S275" s="22">
        <v>0</v>
      </c>
      <c r="T275" s="15" t="s">
        <v>31</v>
      </c>
      <c r="U275" s="22">
        <v>0</v>
      </c>
      <c r="V275" s="23">
        <f>SUM(Q275+S275+U275)</f>
        <v>31448</v>
      </c>
      <c r="W275" s="17"/>
    </row>
    <row r="276" spans="2:25" x14ac:dyDescent="0.2">
      <c r="B276" s="14">
        <v>43344</v>
      </c>
      <c r="C276" s="25">
        <v>186259</v>
      </c>
      <c r="D276" s="25">
        <v>303</v>
      </c>
      <c r="E276" s="19" t="s">
        <v>124</v>
      </c>
      <c r="F276" s="16" t="s">
        <v>34</v>
      </c>
      <c r="G276" s="19" t="s">
        <v>514</v>
      </c>
      <c r="H276" s="19" t="s">
        <v>36</v>
      </c>
      <c r="I276" s="19" t="s">
        <v>37</v>
      </c>
      <c r="J276" s="17" t="s">
        <v>515</v>
      </c>
      <c r="K276" s="18">
        <v>43347</v>
      </c>
      <c r="L276" s="18">
        <v>43347</v>
      </c>
      <c r="M276" s="17" t="s">
        <v>39</v>
      </c>
      <c r="N276" s="19" t="s">
        <v>40</v>
      </c>
      <c r="O276" s="25">
        <v>1</v>
      </c>
      <c r="P276" s="25">
        <v>2018</v>
      </c>
      <c r="Q276" s="22">
        <v>31448</v>
      </c>
      <c r="R276" s="17" t="s">
        <v>30</v>
      </c>
      <c r="S276" s="22">
        <v>0</v>
      </c>
      <c r="T276" s="15" t="s">
        <v>31</v>
      </c>
      <c r="U276" s="22">
        <v>0</v>
      </c>
      <c r="V276" s="23">
        <f>SUM(Q276+S276+U276)</f>
        <v>31448</v>
      </c>
      <c r="W276" s="17"/>
    </row>
    <row r="277" spans="2:25" x14ac:dyDescent="0.2">
      <c r="B277" s="14">
        <v>43344</v>
      </c>
      <c r="C277" s="25">
        <v>185938</v>
      </c>
      <c r="D277" s="25">
        <v>302</v>
      </c>
      <c r="E277" s="19" t="s">
        <v>437</v>
      </c>
      <c r="F277" s="16" t="s">
        <v>307</v>
      </c>
      <c r="G277" s="19" t="s">
        <v>228</v>
      </c>
      <c r="H277" s="19" t="s">
        <v>25</v>
      </c>
      <c r="I277" s="19" t="s">
        <v>37</v>
      </c>
      <c r="J277" s="17" t="s">
        <v>516</v>
      </c>
      <c r="K277" s="18">
        <v>43347</v>
      </c>
      <c r="L277" s="18">
        <v>43349</v>
      </c>
      <c r="M277" s="17" t="s">
        <v>39</v>
      </c>
      <c r="N277" s="19" t="s">
        <v>40</v>
      </c>
      <c r="O277" s="25">
        <v>3</v>
      </c>
      <c r="P277" s="25">
        <v>2018</v>
      </c>
      <c r="Q277" s="22">
        <v>188690</v>
      </c>
      <c r="R277" s="17" t="s">
        <v>439</v>
      </c>
      <c r="S277" s="22">
        <v>9000</v>
      </c>
      <c r="T277" s="25" t="s">
        <v>517</v>
      </c>
      <c r="U277" s="22">
        <v>106012</v>
      </c>
      <c r="V277" s="23">
        <f>SUM(Q277+S277+U277)</f>
        <v>303702</v>
      </c>
      <c r="W277" s="17"/>
    </row>
    <row r="278" spans="2:25" x14ac:dyDescent="0.2">
      <c r="B278" s="14">
        <v>43344</v>
      </c>
      <c r="C278" s="25">
        <v>186651</v>
      </c>
      <c r="D278" s="25">
        <v>304</v>
      </c>
      <c r="E278" s="19" t="s">
        <v>469</v>
      </c>
      <c r="F278" s="16" t="s">
        <v>307</v>
      </c>
      <c r="G278" s="19" t="s">
        <v>228</v>
      </c>
      <c r="H278" s="19" t="s">
        <v>25</v>
      </c>
      <c r="I278" s="19" t="s">
        <v>37</v>
      </c>
      <c r="J278" s="17" t="s">
        <v>518</v>
      </c>
      <c r="K278" s="18">
        <v>43347</v>
      </c>
      <c r="L278" s="18">
        <v>43349</v>
      </c>
      <c r="M278" s="17" t="s">
        <v>39</v>
      </c>
      <c r="N278" s="19" t="s">
        <v>314</v>
      </c>
      <c r="O278" s="25">
        <v>3</v>
      </c>
      <c r="P278" s="25">
        <v>2018</v>
      </c>
      <c r="Q278" s="22">
        <v>188690</v>
      </c>
      <c r="R278" s="17" t="s">
        <v>439</v>
      </c>
      <c r="S278" s="22">
        <v>8000</v>
      </c>
      <c r="T278" s="25" t="s">
        <v>517</v>
      </c>
      <c r="U278" s="22">
        <v>106012</v>
      </c>
      <c r="V278" s="23">
        <f>SUM(Q278+S278+U278)</f>
        <v>302702</v>
      </c>
      <c r="W278" s="17"/>
    </row>
    <row r="279" spans="2:25" x14ac:dyDescent="0.2">
      <c r="B279" s="14">
        <v>43344</v>
      </c>
      <c r="C279" s="25">
        <v>186667</v>
      </c>
      <c r="D279" s="25">
        <v>306</v>
      </c>
      <c r="E279" s="19" t="s">
        <v>88</v>
      </c>
      <c r="F279" s="16" t="s">
        <v>89</v>
      </c>
      <c r="G279" s="19" t="s">
        <v>228</v>
      </c>
      <c r="H279" s="19" t="s">
        <v>25</v>
      </c>
      <c r="I279" s="19" t="s">
        <v>37</v>
      </c>
      <c r="J279" s="17" t="s">
        <v>519</v>
      </c>
      <c r="K279" s="18">
        <v>43347</v>
      </c>
      <c r="L279" s="18">
        <v>43349</v>
      </c>
      <c r="M279" s="17" t="s">
        <v>55</v>
      </c>
      <c r="N279" s="19" t="s">
        <v>40</v>
      </c>
      <c r="O279" s="25">
        <v>3</v>
      </c>
      <c r="P279" s="25">
        <v>2018</v>
      </c>
      <c r="Q279" s="22">
        <v>188690</v>
      </c>
      <c r="R279" s="17" t="s">
        <v>439</v>
      </c>
      <c r="S279" s="22">
        <v>0</v>
      </c>
      <c r="T279" s="25" t="s">
        <v>520</v>
      </c>
      <c r="U279" s="22">
        <v>53006</v>
      </c>
      <c r="V279" s="23">
        <f>SUM(Q279+S279+U279)</f>
        <v>241696</v>
      </c>
      <c r="W279" s="17"/>
    </row>
    <row r="280" spans="2:25" x14ac:dyDescent="0.2">
      <c r="B280" s="14">
        <v>43344</v>
      </c>
      <c r="C280" s="25">
        <v>187162</v>
      </c>
      <c r="D280" s="25">
        <v>312</v>
      </c>
      <c r="E280" s="19" t="s">
        <v>88</v>
      </c>
      <c r="F280" s="16" t="s">
        <v>89</v>
      </c>
      <c r="G280" s="19" t="s">
        <v>259</v>
      </c>
      <c r="H280" s="19" t="s">
        <v>25</v>
      </c>
      <c r="I280" s="19" t="s">
        <v>37</v>
      </c>
      <c r="J280" s="17" t="s">
        <v>521</v>
      </c>
      <c r="K280" s="18">
        <v>43354</v>
      </c>
      <c r="L280" s="18">
        <v>43355</v>
      </c>
      <c r="M280" s="17" t="s">
        <v>55</v>
      </c>
      <c r="N280" s="19" t="s">
        <v>40</v>
      </c>
      <c r="O280" s="25">
        <v>2</v>
      </c>
      <c r="P280" s="25">
        <v>2018</v>
      </c>
      <c r="Q280" s="22">
        <v>110069</v>
      </c>
      <c r="R280" s="17" t="s">
        <v>439</v>
      </c>
      <c r="S280" s="22">
        <v>40000</v>
      </c>
      <c r="T280" s="25" t="s">
        <v>522</v>
      </c>
      <c r="U280" s="22">
        <v>81166</v>
      </c>
      <c r="V280" s="23">
        <f>SUM(Q280+S280+U280)</f>
        <v>231235</v>
      </c>
      <c r="W280" s="17"/>
    </row>
    <row r="281" spans="2:25" x14ac:dyDescent="0.2">
      <c r="B281" s="14">
        <v>43344</v>
      </c>
      <c r="C281" s="25">
        <v>186656</v>
      </c>
      <c r="D281" s="25">
        <v>305</v>
      </c>
      <c r="E281" s="19" t="s">
        <v>469</v>
      </c>
      <c r="F281" s="16" t="s">
        <v>307</v>
      </c>
      <c r="G281" s="19" t="s">
        <v>259</v>
      </c>
      <c r="H281" s="19" t="s">
        <v>25</v>
      </c>
      <c r="I281" s="19" t="s">
        <v>37</v>
      </c>
      <c r="J281" s="17" t="s">
        <v>518</v>
      </c>
      <c r="K281" s="18">
        <v>43354</v>
      </c>
      <c r="L281" s="18">
        <v>43356</v>
      </c>
      <c r="M281" s="17" t="s">
        <v>39</v>
      </c>
      <c r="N281" s="19" t="s">
        <v>314</v>
      </c>
      <c r="O281" s="25">
        <v>3</v>
      </c>
      <c r="P281" s="25">
        <v>2018</v>
      </c>
      <c r="Q281" s="22">
        <v>188690</v>
      </c>
      <c r="R281" s="17" t="s">
        <v>439</v>
      </c>
      <c r="S281" s="22">
        <v>12000</v>
      </c>
      <c r="T281" s="25" t="s">
        <v>523</v>
      </c>
      <c r="U281" s="22">
        <v>167884</v>
      </c>
      <c r="V281" s="23">
        <f>SUM(Q281+S281+U281)</f>
        <v>368574</v>
      </c>
      <c r="W281" s="17"/>
    </row>
    <row r="282" spans="2:25" x14ac:dyDescent="0.2">
      <c r="B282" s="14">
        <v>43344</v>
      </c>
      <c r="C282" s="25">
        <v>186831</v>
      </c>
      <c r="D282" s="25">
        <v>309</v>
      </c>
      <c r="E282" s="19" t="s">
        <v>437</v>
      </c>
      <c r="F282" s="16" t="s">
        <v>307</v>
      </c>
      <c r="G282" s="19" t="s">
        <v>259</v>
      </c>
      <c r="H282" s="19" t="s">
        <v>25</v>
      </c>
      <c r="I282" s="19" t="s">
        <v>37</v>
      </c>
      <c r="J282" s="17" t="s">
        <v>524</v>
      </c>
      <c r="K282" s="18">
        <v>43354</v>
      </c>
      <c r="L282" s="18">
        <v>43356</v>
      </c>
      <c r="M282" s="17" t="s">
        <v>39</v>
      </c>
      <c r="N282" s="19" t="s">
        <v>40</v>
      </c>
      <c r="O282" s="25">
        <v>3</v>
      </c>
      <c r="P282" s="25">
        <v>2018</v>
      </c>
      <c r="Q282" s="22">
        <v>188690</v>
      </c>
      <c r="R282" s="17" t="s">
        <v>439</v>
      </c>
      <c r="S282" s="22">
        <v>20000</v>
      </c>
      <c r="T282" s="25" t="s">
        <v>523</v>
      </c>
      <c r="U282" s="22">
        <v>167884</v>
      </c>
      <c r="V282" s="23">
        <f>SUM(Q282+S282+U282)</f>
        <v>376574</v>
      </c>
      <c r="W282" s="17"/>
    </row>
    <row r="283" spans="2:25" s="26" customFormat="1" ht="12" customHeight="1" x14ac:dyDescent="0.2">
      <c r="B283" s="14">
        <v>43344</v>
      </c>
      <c r="C283" s="25">
        <v>188506</v>
      </c>
      <c r="D283" s="25">
        <v>314</v>
      </c>
      <c r="E283" s="19" t="s">
        <v>48</v>
      </c>
      <c r="F283" s="16" t="s">
        <v>49</v>
      </c>
      <c r="G283" s="19" t="s">
        <v>43</v>
      </c>
      <c r="H283" s="19" t="s">
        <v>36</v>
      </c>
      <c r="I283" s="19" t="s">
        <v>37</v>
      </c>
      <c r="J283" s="17" t="s">
        <v>525</v>
      </c>
      <c r="K283" s="18">
        <v>43355</v>
      </c>
      <c r="L283" s="18">
        <v>43355</v>
      </c>
      <c r="M283" s="17" t="s">
        <v>51</v>
      </c>
      <c r="N283" s="19" t="s">
        <v>40</v>
      </c>
      <c r="O283" s="25">
        <v>1</v>
      </c>
      <c r="P283" s="25">
        <v>2018</v>
      </c>
      <c r="Q283" s="22">
        <v>22278</v>
      </c>
      <c r="R283" s="17" t="s">
        <v>30</v>
      </c>
      <c r="S283" s="22">
        <v>4030</v>
      </c>
      <c r="T283" s="15" t="s">
        <v>31</v>
      </c>
      <c r="U283" s="22">
        <v>0</v>
      </c>
      <c r="V283" s="23">
        <f>SUM(Q283+S283+U283)</f>
        <v>26308</v>
      </c>
      <c r="W283" s="17"/>
      <c r="X283" s="24"/>
      <c r="Y283" s="24"/>
    </row>
    <row r="284" spans="2:25" x14ac:dyDescent="0.2">
      <c r="B284" s="14">
        <v>43344</v>
      </c>
      <c r="C284" s="25">
        <v>187248</v>
      </c>
      <c r="D284" s="25">
        <v>313</v>
      </c>
      <c r="E284" s="19" t="s">
        <v>135</v>
      </c>
      <c r="F284" s="16" t="s">
        <v>136</v>
      </c>
      <c r="G284" s="19" t="s">
        <v>526</v>
      </c>
      <c r="H284" s="19" t="s">
        <v>36</v>
      </c>
      <c r="I284" s="19" t="s">
        <v>37</v>
      </c>
      <c r="J284" s="17" t="s">
        <v>527</v>
      </c>
      <c r="K284" s="18">
        <v>43355</v>
      </c>
      <c r="L284" s="18">
        <v>43355</v>
      </c>
      <c r="M284" s="17" t="s">
        <v>39</v>
      </c>
      <c r="N284" s="19" t="s">
        <v>40</v>
      </c>
      <c r="O284" s="25">
        <v>1</v>
      </c>
      <c r="P284" s="25">
        <v>2018</v>
      </c>
      <c r="Q284" s="22">
        <v>31448</v>
      </c>
      <c r="R284" s="17" t="s">
        <v>30</v>
      </c>
      <c r="S284" s="22">
        <v>4000</v>
      </c>
      <c r="T284" s="15" t="s">
        <v>31</v>
      </c>
      <c r="U284" s="22">
        <v>0</v>
      </c>
      <c r="V284" s="23">
        <f>SUM(Q284+S284+U284)</f>
        <v>35448</v>
      </c>
      <c r="W284" s="17" t="s">
        <v>36</v>
      </c>
    </row>
    <row r="285" spans="2:25" x14ac:dyDescent="0.2">
      <c r="B285" s="14">
        <v>43344</v>
      </c>
      <c r="C285" s="25">
        <v>188593</v>
      </c>
      <c r="D285" s="25">
        <v>316</v>
      </c>
      <c r="E285" s="19" t="s">
        <v>70</v>
      </c>
      <c r="F285" s="16" t="s">
        <v>71</v>
      </c>
      <c r="G285" s="19" t="s">
        <v>43</v>
      </c>
      <c r="H285" s="19" t="s">
        <v>36</v>
      </c>
      <c r="I285" s="19" t="s">
        <v>37</v>
      </c>
      <c r="J285" s="17" t="s">
        <v>528</v>
      </c>
      <c r="K285" s="18">
        <v>43355</v>
      </c>
      <c r="L285" s="18">
        <v>43355</v>
      </c>
      <c r="M285" s="17" t="s">
        <v>55</v>
      </c>
      <c r="N285" s="19" t="s">
        <v>40</v>
      </c>
      <c r="O285" s="25">
        <v>1</v>
      </c>
      <c r="P285" s="25">
        <v>2018</v>
      </c>
      <c r="Q285" s="22">
        <v>31448</v>
      </c>
      <c r="R285" s="17" t="s">
        <v>30</v>
      </c>
      <c r="S285" s="22">
        <v>0</v>
      </c>
      <c r="T285" s="15" t="s">
        <v>31</v>
      </c>
      <c r="U285" s="22">
        <v>0</v>
      </c>
      <c r="V285" s="23">
        <f>SUM(Q285+S285+U285)</f>
        <v>31448</v>
      </c>
      <c r="W285" s="17"/>
    </row>
    <row r="286" spans="2:25" x14ac:dyDescent="0.2">
      <c r="B286" s="14">
        <v>43344</v>
      </c>
      <c r="C286" s="25">
        <v>188595</v>
      </c>
      <c r="D286" s="25">
        <v>317</v>
      </c>
      <c r="E286" s="19" t="s">
        <v>130</v>
      </c>
      <c r="F286" s="16" t="s">
        <v>131</v>
      </c>
      <c r="G286" s="19" t="s">
        <v>43</v>
      </c>
      <c r="H286" s="19" t="s">
        <v>36</v>
      </c>
      <c r="I286" s="19" t="s">
        <v>37</v>
      </c>
      <c r="J286" s="17" t="s">
        <v>529</v>
      </c>
      <c r="K286" s="18">
        <v>43355</v>
      </c>
      <c r="L286" s="18">
        <v>43355</v>
      </c>
      <c r="M286" s="17" t="s">
        <v>55</v>
      </c>
      <c r="N286" s="19" t="s">
        <v>40</v>
      </c>
      <c r="O286" s="25">
        <v>1</v>
      </c>
      <c r="P286" s="25">
        <v>2018</v>
      </c>
      <c r="Q286" s="22">
        <v>31448</v>
      </c>
      <c r="R286" s="17" t="s">
        <v>30</v>
      </c>
      <c r="S286" s="22">
        <v>0</v>
      </c>
      <c r="T286" s="15" t="s">
        <v>31</v>
      </c>
      <c r="U286" s="22">
        <v>0</v>
      </c>
      <c r="V286" s="23">
        <f>SUM(Q286+S286+U286)</f>
        <v>31448</v>
      </c>
      <c r="W286" s="17"/>
    </row>
    <row r="287" spans="2:25" x14ac:dyDescent="0.2">
      <c r="B287" s="14">
        <v>43344</v>
      </c>
      <c r="C287" s="25">
        <v>188674</v>
      </c>
      <c r="D287" s="25">
        <v>324</v>
      </c>
      <c r="E287" s="19" t="s">
        <v>530</v>
      </c>
      <c r="F287" s="16" t="s">
        <v>531</v>
      </c>
      <c r="G287" s="19" t="s">
        <v>43</v>
      </c>
      <c r="H287" s="19" t="s">
        <v>36</v>
      </c>
      <c r="I287" s="19" t="s">
        <v>37</v>
      </c>
      <c r="J287" s="17" t="s">
        <v>532</v>
      </c>
      <c r="K287" s="18">
        <v>43355</v>
      </c>
      <c r="L287" s="18">
        <v>43355</v>
      </c>
      <c r="M287" s="17" t="s">
        <v>55</v>
      </c>
      <c r="N287" s="19" t="s">
        <v>40</v>
      </c>
      <c r="O287" s="25">
        <v>1</v>
      </c>
      <c r="P287" s="25">
        <v>2018</v>
      </c>
      <c r="Q287" s="22">
        <v>31448</v>
      </c>
      <c r="R287" s="17" t="s">
        <v>30</v>
      </c>
      <c r="S287" s="22">
        <v>0</v>
      </c>
      <c r="T287" s="15" t="s">
        <v>31</v>
      </c>
      <c r="U287" s="22">
        <v>0</v>
      </c>
      <c r="V287" s="23">
        <f>SUM(Q287+S287+U287)</f>
        <v>31448</v>
      </c>
      <c r="W287" s="17"/>
    </row>
    <row r="288" spans="2:25" x14ac:dyDescent="0.2">
      <c r="B288" s="14">
        <v>43344</v>
      </c>
      <c r="C288" s="25">
        <v>188432</v>
      </c>
      <c r="D288" s="25">
        <v>318</v>
      </c>
      <c r="E288" s="19" t="s">
        <v>45</v>
      </c>
      <c r="F288" s="16" t="s">
        <v>34</v>
      </c>
      <c r="G288" s="19" t="s">
        <v>65</v>
      </c>
      <c r="H288" s="19" t="s">
        <v>25</v>
      </c>
      <c r="I288" s="19" t="s">
        <v>37</v>
      </c>
      <c r="J288" s="17" t="s">
        <v>533</v>
      </c>
      <c r="K288" s="18">
        <v>43367</v>
      </c>
      <c r="L288" s="18">
        <v>43370</v>
      </c>
      <c r="M288" s="17" t="s">
        <v>39</v>
      </c>
      <c r="N288" s="19" t="s">
        <v>40</v>
      </c>
      <c r="O288" s="25">
        <v>4</v>
      </c>
      <c r="P288" s="25">
        <v>2018</v>
      </c>
      <c r="Q288" s="22">
        <v>267311</v>
      </c>
      <c r="R288" s="17" t="s">
        <v>30</v>
      </c>
      <c r="S288" s="22">
        <v>0</v>
      </c>
      <c r="T288" s="15" t="s">
        <v>534</v>
      </c>
      <c r="U288" s="22">
        <v>72784</v>
      </c>
      <c r="V288" s="23">
        <f>SUM(Q288+S288+U288)</f>
        <v>340095</v>
      </c>
      <c r="W288" s="17"/>
    </row>
    <row r="289" spans="2:25" x14ac:dyDescent="0.2">
      <c r="B289" s="14">
        <v>43344</v>
      </c>
      <c r="C289" s="25">
        <v>189182</v>
      </c>
      <c r="D289" s="25">
        <v>327</v>
      </c>
      <c r="E289" s="19" t="s">
        <v>535</v>
      </c>
      <c r="F289" s="16" t="s">
        <v>34</v>
      </c>
      <c r="G289" s="19" t="s">
        <v>225</v>
      </c>
      <c r="H289" s="19" t="s">
        <v>36</v>
      </c>
      <c r="I289" s="19" t="s">
        <v>37</v>
      </c>
      <c r="J289" s="17" t="s">
        <v>536</v>
      </c>
      <c r="K289" s="18">
        <v>43368</v>
      </c>
      <c r="L289" s="18">
        <v>43368</v>
      </c>
      <c r="M289" s="17" t="s">
        <v>39</v>
      </c>
      <c r="N289" s="19" t="s">
        <v>40</v>
      </c>
      <c r="O289" s="25">
        <v>1</v>
      </c>
      <c r="P289" s="25">
        <v>2018</v>
      </c>
      <c r="Q289" s="22">
        <v>31448</v>
      </c>
      <c r="R289" s="17" t="s">
        <v>30</v>
      </c>
      <c r="S289" s="22">
        <v>12377</v>
      </c>
      <c r="T289" s="15" t="s">
        <v>31</v>
      </c>
      <c r="U289" s="22">
        <v>0</v>
      </c>
      <c r="V289" s="23">
        <f>SUM(Q289+S289+U289)</f>
        <v>43825</v>
      </c>
      <c r="W289" s="17"/>
    </row>
    <row r="290" spans="2:25" x14ac:dyDescent="0.2">
      <c r="B290" s="14">
        <v>43344</v>
      </c>
      <c r="C290" s="25">
        <v>189847</v>
      </c>
      <c r="D290" s="25">
        <v>325</v>
      </c>
      <c r="E290" s="19" t="s">
        <v>124</v>
      </c>
      <c r="F290" s="16" t="s">
        <v>34</v>
      </c>
      <c r="G290" s="19" t="s">
        <v>537</v>
      </c>
      <c r="H290" s="19" t="s">
        <v>36</v>
      </c>
      <c r="I290" s="19" t="s">
        <v>37</v>
      </c>
      <c r="J290" s="17" t="s">
        <v>538</v>
      </c>
      <c r="K290" s="18">
        <v>43369</v>
      </c>
      <c r="L290" s="18">
        <v>43370</v>
      </c>
      <c r="M290" s="17" t="s">
        <v>39</v>
      </c>
      <c r="N290" s="19" t="s">
        <v>40</v>
      </c>
      <c r="O290" s="25">
        <v>2</v>
      </c>
      <c r="P290" s="25">
        <v>2018</v>
      </c>
      <c r="Q290" s="22">
        <v>62896</v>
      </c>
      <c r="R290" s="17" t="s">
        <v>30</v>
      </c>
      <c r="S290" s="22">
        <v>0</v>
      </c>
      <c r="T290" s="15" t="s">
        <v>31</v>
      </c>
      <c r="U290" s="22">
        <v>0</v>
      </c>
      <c r="V290" s="23">
        <f>SUM(Q290+S290+U290)</f>
        <v>62896</v>
      </c>
      <c r="W290" s="17"/>
    </row>
    <row r="291" spans="2:25" s="26" customFormat="1" ht="12" customHeight="1" x14ac:dyDescent="0.2">
      <c r="B291" s="14">
        <v>43344</v>
      </c>
      <c r="C291" s="25">
        <v>189837</v>
      </c>
      <c r="D291" s="25">
        <v>326</v>
      </c>
      <c r="E291" s="19" t="s">
        <v>145</v>
      </c>
      <c r="F291" s="16" t="s">
        <v>146</v>
      </c>
      <c r="G291" s="19" t="s">
        <v>171</v>
      </c>
      <c r="H291" s="19" t="s">
        <v>25</v>
      </c>
      <c r="I291" s="19" t="s">
        <v>37</v>
      </c>
      <c r="J291" s="17" t="s">
        <v>539</v>
      </c>
      <c r="K291" s="18">
        <v>43371</v>
      </c>
      <c r="L291" s="18">
        <v>43372</v>
      </c>
      <c r="M291" s="17" t="s">
        <v>39</v>
      </c>
      <c r="N291" s="19" t="s">
        <v>40</v>
      </c>
      <c r="O291" s="25">
        <v>2</v>
      </c>
      <c r="P291" s="25">
        <v>2018</v>
      </c>
      <c r="Q291" s="22">
        <v>110069</v>
      </c>
      <c r="R291" s="17" t="s">
        <v>30</v>
      </c>
      <c r="S291" s="22">
        <v>13000</v>
      </c>
      <c r="T291" s="25" t="s">
        <v>540</v>
      </c>
      <c r="U291" s="22">
        <v>137284</v>
      </c>
      <c r="V291" s="23">
        <f>SUM(Q291+S291+U291)</f>
        <v>260353</v>
      </c>
      <c r="W291" s="17"/>
      <c r="X291" s="24"/>
      <c r="Y291" s="24"/>
    </row>
    <row r="292" spans="2:25" x14ac:dyDescent="0.2">
      <c r="B292" s="14">
        <v>43344</v>
      </c>
      <c r="C292" s="15">
        <v>190655</v>
      </c>
      <c r="D292" s="15">
        <v>334</v>
      </c>
      <c r="E292" s="16" t="s">
        <v>73</v>
      </c>
      <c r="F292" s="16" t="s">
        <v>74</v>
      </c>
      <c r="G292" s="16" t="s">
        <v>541</v>
      </c>
      <c r="H292" s="16" t="s">
        <v>25</v>
      </c>
      <c r="I292" s="16" t="s">
        <v>26</v>
      </c>
      <c r="J292" s="17" t="s">
        <v>542</v>
      </c>
      <c r="K292" s="18">
        <v>43370</v>
      </c>
      <c r="L292" s="18">
        <v>43371</v>
      </c>
      <c r="M292" s="17" t="s">
        <v>28</v>
      </c>
      <c r="N292" s="19" t="s">
        <v>29</v>
      </c>
      <c r="O292" s="15">
        <v>2</v>
      </c>
      <c r="P292" s="15">
        <v>2018</v>
      </c>
      <c r="Q292" s="20">
        <v>245152</v>
      </c>
      <c r="R292" s="21" t="s">
        <v>30</v>
      </c>
      <c r="S292" s="22">
        <v>24000</v>
      </c>
      <c r="T292" s="15" t="s">
        <v>543</v>
      </c>
      <c r="U292" s="23">
        <v>1028320</v>
      </c>
      <c r="V292" s="23">
        <f>SUM(Q292+S292+U292)</f>
        <v>1297472</v>
      </c>
      <c r="W292" s="21"/>
    </row>
    <row r="293" spans="2:25" s="26" customFormat="1" ht="12" customHeight="1" x14ac:dyDescent="0.2">
      <c r="B293" s="14">
        <v>43344</v>
      </c>
      <c r="C293" s="25">
        <v>188591</v>
      </c>
      <c r="D293" s="25">
        <v>315</v>
      </c>
      <c r="E293" s="19" t="s">
        <v>73</v>
      </c>
      <c r="F293" s="16" t="s">
        <v>74</v>
      </c>
      <c r="G293" s="19" t="s">
        <v>43</v>
      </c>
      <c r="H293" s="19" t="s">
        <v>36</v>
      </c>
      <c r="I293" s="19" t="s">
        <v>37</v>
      </c>
      <c r="J293" s="17" t="s">
        <v>544</v>
      </c>
      <c r="K293" s="18">
        <v>43355</v>
      </c>
      <c r="L293" s="18">
        <v>43355</v>
      </c>
      <c r="M293" s="17" t="s">
        <v>28</v>
      </c>
      <c r="N293" s="19" t="s">
        <v>29</v>
      </c>
      <c r="O293" s="25">
        <v>1</v>
      </c>
      <c r="P293" s="25">
        <v>2018</v>
      </c>
      <c r="Q293" s="22">
        <v>41848</v>
      </c>
      <c r="R293" s="17" t="s">
        <v>30</v>
      </c>
      <c r="S293" s="22">
        <v>0</v>
      </c>
      <c r="T293" s="15" t="s">
        <v>31</v>
      </c>
      <c r="U293" s="22">
        <v>0</v>
      </c>
      <c r="V293" s="23">
        <f>SUM(Q293+S293+U293)</f>
        <v>41848</v>
      </c>
      <c r="W293" s="17"/>
      <c r="X293" s="24"/>
      <c r="Y293" s="24"/>
    </row>
    <row r="294" spans="2:25" s="26" customFormat="1" ht="12" customHeight="1" x14ac:dyDescent="0.2">
      <c r="B294" s="14">
        <v>43344</v>
      </c>
      <c r="C294" s="15">
        <v>177547</v>
      </c>
      <c r="D294" s="15">
        <v>279</v>
      </c>
      <c r="E294" s="16" t="s">
        <v>52</v>
      </c>
      <c r="F294" s="16" t="s">
        <v>545</v>
      </c>
      <c r="G294" s="16" t="s">
        <v>546</v>
      </c>
      <c r="H294" s="16" t="s">
        <v>25</v>
      </c>
      <c r="I294" s="16" t="s">
        <v>26</v>
      </c>
      <c r="J294" s="17" t="s">
        <v>547</v>
      </c>
      <c r="K294" s="18">
        <v>43353</v>
      </c>
      <c r="L294" s="18">
        <v>43358</v>
      </c>
      <c r="M294" s="17" t="s">
        <v>55</v>
      </c>
      <c r="N294" s="19" t="s">
        <v>40</v>
      </c>
      <c r="O294" s="15">
        <v>6</v>
      </c>
      <c r="P294" s="15">
        <v>2018</v>
      </c>
      <c r="Q294" s="20">
        <v>1151236</v>
      </c>
      <c r="R294" s="21" t="s">
        <v>30</v>
      </c>
      <c r="S294" s="22">
        <v>26</v>
      </c>
      <c r="T294" s="15" t="s">
        <v>548</v>
      </c>
      <c r="U294" s="23">
        <v>923448</v>
      </c>
      <c r="V294" s="23">
        <f>SUM(Q294+S294+U294)</f>
        <v>2074710</v>
      </c>
      <c r="W294" s="21"/>
      <c r="X294" s="24"/>
      <c r="Y294" s="24"/>
    </row>
    <row r="295" spans="2:25" s="26" customFormat="1" ht="12" customHeight="1" x14ac:dyDescent="0.2">
      <c r="B295" s="14">
        <v>43374</v>
      </c>
      <c r="C295" s="15">
        <v>192236</v>
      </c>
      <c r="D295" s="15">
        <v>350</v>
      </c>
      <c r="E295" s="16" t="s">
        <v>169</v>
      </c>
      <c r="F295" s="16" t="s">
        <v>549</v>
      </c>
      <c r="G295" s="16" t="s">
        <v>550</v>
      </c>
      <c r="H295" s="16" t="s">
        <v>25</v>
      </c>
      <c r="I295" s="16" t="s">
        <v>26</v>
      </c>
      <c r="J295" s="17" t="s">
        <v>551</v>
      </c>
      <c r="K295" s="18">
        <v>43381</v>
      </c>
      <c r="L295" s="18">
        <v>43384</v>
      </c>
      <c r="M295" s="17" t="s">
        <v>177</v>
      </c>
      <c r="N295" s="19" t="s">
        <v>40</v>
      </c>
      <c r="O295" s="15">
        <v>4</v>
      </c>
      <c r="P295" s="15">
        <v>2018</v>
      </c>
      <c r="Q295" s="20">
        <v>0</v>
      </c>
      <c r="R295" s="29" t="s">
        <v>552</v>
      </c>
      <c r="S295" s="30">
        <v>0</v>
      </c>
      <c r="T295" s="15" t="s">
        <v>31</v>
      </c>
      <c r="U295" s="23">
        <v>0</v>
      </c>
      <c r="V295" s="23">
        <f>SUM(Q295+S295+U295)</f>
        <v>0</v>
      </c>
      <c r="W295" s="21" t="s">
        <v>81</v>
      </c>
      <c r="X295" s="24"/>
      <c r="Y295" s="24"/>
    </row>
    <row r="296" spans="2:25" x14ac:dyDescent="0.2">
      <c r="B296" s="14">
        <v>43374</v>
      </c>
      <c r="C296" s="15">
        <v>192707</v>
      </c>
      <c r="D296" s="15">
        <v>358</v>
      </c>
      <c r="E296" s="16" t="s">
        <v>157</v>
      </c>
      <c r="F296" s="16" t="s">
        <v>158</v>
      </c>
      <c r="G296" s="16" t="s">
        <v>541</v>
      </c>
      <c r="H296" s="16" t="s">
        <v>25</v>
      </c>
      <c r="I296" s="16" t="s">
        <v>26</v>
      </c>
      <c r="J296" s="17" t="s">
        <v>553</v>
      </c>
      <c r="K296" s="18">
        <v>43389</v>
      </c>
      <c r="L296" s="18">
        <v>43392</v>
      </c>
      <c r="M296" s="17" t="s">
        <v>39</v>
      </c>
      <c r="N296" s="19" t="s">
        <v>40</v>
      </c>
      <c r="O296" s="15">
        <v>4</v>
      </c>
      <c r="P296" s="15">
        <v>2018</v>
      </c>
      <c r="Q296" s="20">
        <v>922847</v>
      </c>
      <c r="R296" s="21" t="s">
        <v>30</v>
      </c>
      <c r="S296" s="22">
        <v>0</v>
      </c>
      <c r="T296" s="15" t="s">
        <v>554</v>
      </c>
      <c r="U296" s="23">
        <v>348608</v>
      </c>
      <c r="V296" s="23">
        <f>SUM(Q296+S296+U296)</f>
        <v>1271455</v>
      </c>
      <c r="W296" s="21"/>
    </row>
    <row r="297" spans="2:25" x14ac:dyDescent="0.2">
      <c r="B297" s="14">
        <v>43374</v>
      </c>
      <c r="C297" s="15">
        <v>193699</v>
      </c>
      <c r="D297" s="15">
        <v>361</v>
      </c>
      <c r="E297" s="16" t="s">
        <v>103</v>
      </c>
      <c r="F297" s="16" t="s">
        <v>104</v>
      </c>
      <c r="G297" s="16" t="s">
        <v>555</v>
      </c>
      <c r="H297" s="16" t="s">
        <v>25</v>
      </c>
      <c r="I297" s="16" t="s">
        <v>26</v>
      </c>
      <c r="J297" s="17" t="s">
        <v>556</v>
      </c>
      <c r="K297" s="18">
        <v>43388</v>
      </c>
      <c r="L297" s="18">
        <v>43390</v>
      </c>
      <c r="M297" s="17" t="s">
        <v>28</v>
      </c>
      <c r="N297" s="19" t="s">
        <v>29</v>
      </c>
      <c r="O297" s="15">
        <v>2</v>
      </c>
      <c r="P297" s="15">
        <v>2018</v>
      </c>
      <c r="Q297" s="20">
        <v>0</v>
      </c>
      <c r="R297" s="21" t="s">
        <v>557</v>
      </c>
      <c r="S297" s="22">
        <v>0</v>
      </c>
      <c r="T297" s="15" t="s">
        <v>558</v>
      </c>
      <c r="U297" s="23">
        <v>249600</v>
      </c>
      <c r="V297" s="23">
        <f>SUM(Q297+S297+U297)</f>
        <v>249600</v>
      </c>
      <c r="W297" s="21"/>
    </row>
    <row r="298" spans="2:25" x14ac:dyDescent="0.2">
      <c r="B298" s="14">
        <v>43374</v>
      </c>
      <c r="C298" s="25">
        <v>190092</v>
      </c>
      <c r="D298" s="25">
        <v>329</v>
      </c>
      <c r="E298" s="19" t="s">
        <v>441</v>
      </c>
      <c r="F298" s="16" t="s">
        <v>442</v>
      </c>
      <c r="G298" s="19" t="s">
        <v>422</v>
      </c>
      <c r="H298" s="19" t="s">
        <v>36</v>
      </c>
      <c r="I298" s="19" t="s">
        <v>37</v>
      </c>
      <c r="J298" s="17" t="s">
        <v>559</v>
      </c>
      <c r="K298" s="18">
        <v>43375</v>
      </c>
      <c r="L298" s="18">
        <v>43376</v>
      </c>
      <c r="M298" s="17" t="s">
        <v>177</v>
      </c>
      <c r="N298" s="19" t="s">
        <v>40</v>
      </c>
      <c r="O298" s="25">
        <v>2</v>
      </c>
      <c r="P298" s="25">
        <v>2018</v>
      </c>
      <c r="Q298" s="22">
        <v>78621</v>
      </c>
      <c r="R298" s="17" t="s">
        <v>439</v>
      </c>
      <c r="S298" s="22">
        <v>0</v>
      </c>
      <c r="T298" s="15" t="s">
        <v>31</v>
      </c>
      <c r="U298" s="22">
        <v>0</v>
      </c>
      <c r="V298" s="23">
        <f>SUM(Q298+S298+U298)</f>
        <v>78621</v>
      </c>
      <c r="W298" s="17" t="s">
        <v>36</v>
      </c>
    </row>
    <row r="299" spans="2:25" ht="12" customHeight="1" x14ac:dyDescent="0.2">
      <c r="B299" s="14">
        <v>43374</v>
      </c>
      <c r="C299" s="25">
        <v>192073</v>
      </c>
      <c r="D299" s="25">
        <v>351</v>
      </c>
      <c r="E299" s="19" t="s">
        <v>441</v>
      </c>
      <c r="F299" s="16" t="s">
        <v>442</v>
      </c>
      <c r="G299" s="19" t="s">
        <v>125</v>
      </c>
      <c r="H299" s="19" t="s">
        <v>25</v>
      </c>
      <c r="I299" s="19" t="s">
        <v>37</v>
      </c>
      <c r="J299" s="17" t="s">
        <v>560</v>
      </c>
      <c r="K299" s="18">
        <v>43383</v>
      </c>
      <c r="L299" s="18">
        <v>43383</v>
      </c>
      <c r="M299" s="17" t="s">
        <v>177</v>
      </c>
      <c r="N299" s="19" t="s">
        <v>40</v>
      </c>
      <c r="O299" s="25">
        <v>1</v>
      </c>
      <c r="P299" s="25">
        <v>2018</v>
      </c>
      <c r="Q299" s="22">
        <v>31448</v>
      </c>
      <c r="R299" s="17" t="s">
        <v>439</v>
      </c>
      <c r="S299" s="22">
        <v>14000</v>
      </c>
      <c r="T299" s="25" t="s">
        <v>561</v>
      </c>
      <c r="U299" s="22">
        <v>204380</v>
      </c>
      <c r="V299" s="23">
        <f>SUM(Q299+S299+U299)</f>
        <v>249828</v>
      </c>
      <c r="W299" s="17"/>
    </row>
    <row r="300" spans="2:25" ht="11.25" customHeight="1" x14ac:dyDescent="0.2">
      <c r="B300" s="14">
        <v>43374</v>
      </c>
      <c r="C300" s="25">
        <v>192074</v>
      </c>
      <c r="D300" s="25">
        <v>352</v>
      </c>
      <c r="E300" s="19" t="s">
        <v>441</v>
      </c>
      <c r="F300" s="16" t="s">
        <v>442</v>
      </c>
      <c r="G300" s="19" t="s">
        <v>153</v>
      </c>
      <c r="H300" s="19" t="s">
        <v>25</v>
      </c>
      <c r="I300" s="19" t="s">
        <v>37</v>
      </c>
      <c r="J300" s="17" t="s">
        <v>562</v>
      </c>
      <c r="K300" s="18">
        <v>43389</v>
      </c>
      <c r="L300" s="18">
        <v>43390</v>
      </c>
      <c r="M300" s="17" t="s">
        <v>177</v>
      </c>
      <c r="N300" s="19" t="s">
        <v>40</v>
      </c>
      <c r="O300" s="25">
        <v>2</v>
      </c>
      <c r="P300" s="25">
        <v>2018</v>
      </c>
      <c r="Q300" s="22">
        <v>110069</v>
      </c>
      <c r="R300" s="17" t="s">
        <v>439</v>
      </c>
      <c r="S300" s="22">
        <v>17000</v>
      </c>
      <c r="T300" s="25" t="s">
        <v>563</v>
      </c>
      <c r="U300" s="22">
        <v>171850</v>
      </c>
      <c r="V300" s="23">
        <f>SUM(Q300+S300+U300)</f>
        <v>298919</v>
      </c>
      <c r="W300" s="17"/>
    </row>
    <row r="301" spans="2:25" x14ac:dyDescent="0.2">
      <c r="B301" s="14">
        <v>43374</v>
      </c>
      <c r="C301" s="25">
        <v>194468</v>
      </c>
      <c r="D301" s="25">
        <v>370</v>
      </c>
      <c r="E301" s="19" t="s">
        <v>441</v>
      </c>
      <c r="F301" s="16" t="s">
        <v>442</v>
      </c>
      <c r="G301" s="19" t="s">
        <v>295</v>
      </c>
      <c r="H301" s="19" t="s">
        <v>25</v>
      </c>
      <c r="I301" s="19" t="s">
        <v>37</v>
      </c>
      <c r="J301" s="17" t="s">
        <v>564</v>
      </c>
      <c r="K301" s="18">
        <v>43396</v>
      </c>
      <c r="L301" s="18">
        <v>43397</v>
      </c>
      <c r="M301" s="17" t="s">
        <v>177</v>
      </c>
      <c r="N301" s="19" t="s">
        <v>40</v>
      </c>
      <c r="O301" s="25">
        <v>2</v>
      </c>
      <c r="P301" s="25">
        <v>2018</v>
      </c>
      <c r="Q301" s="22">
        <v>110069</v>
      </c>
      <c r="R301" s="17" t="s">
        <v>439</v>
      </c>
      <c r="S301" s="22">
        <v>0</v>
      </c>
      <c r="T301" s="25" t="s">
        <v>565</v>
      </c>
      <c r="U301" s="22">
        <v>132304</v>
      </c>
      <c r="V301" s="23">
        <f>SUM(Q301+S301+U301)</f>
        <v>242373</v>
      </c>
      <c r="W301" s="17"/>
    </row>
    <row r="302" spans="2:25" x14ac:dyDescent="0.2">
      <c r="B302" s="14">
        <v>43374</v>
      </c>
      <c r="C302" s="25">
        <v>194563</v>
      </c>
      <c r="D302" s="25">
        <v>374</v>
      </c>
      <c r="E302" s="19" t="s">
        <v>441</v>
      </c>
      <c r="F302" s="16" t="s">
        <v>442</v>
      </c>
      <c r="G302" s="19" t="s">
        <v>171</v>
      </c>
      <c r="H302" s="19" t="s">
        <v>25</v>
      </c>
      <c r="I302" s="19" t="s">
        <v>37</v>
      </c>
      <c r="J302" s="17" t="s">
        <v>566</v>
      </c>
      <c r="K302" s="18">
        <v>43402</v>
      </c>
      <c r="L302" s="18">
        <v>43403</v>
      </c>
      <c r="M302" s="17" t="s">
        <v>177</v>
      </c>
      <c r="N302" s="19" t="s">
        <v>40</v>
      </c>
      <c r="O302" s="25">
        <v>2</v>
      </c>
      <c r="P302" s="25">
        <v>2018</v>
      </c>
      <c r="Q302" s="22">
        <v>110069</v>
      </c>
      <c r="R302" s="17" t="s">
        <v>439</v>
      </c>
      <c r="S302" s="22">
        <v>8000</v>
      </c>
      <c r="T302" s="25" t="s">
        <v>567</v>
      </c>
      <c r="U302" s="22">
        <v>62256</v>
      </c>
      <c r="V302" s="23">
        <f>SUM(Q302+S302+U302)</f>
        <v>180325</v>
      </c>
      <c r="W302" s="17"/>
    </row>
    <row r="303" spans="2:25" x14ac:dyDescent="0.2">
      <c r="B303" s="14">
        <v>43374</v>
      </c>
      <c r="C303" s="15">
        <v>191892</v>
      </c>
      <c r="D303" s="15">
        <v>349</v>
      </c>
      <c r="E303" s="16" t="s">
        <v>22</v>
      </c>
      <c r="F303" s="16" t="s">
        <v>23</v>
      </c>
      <c r="G303" s="16" t="s">
        <v>568</v>
      </c>
      <c r="H303" s="16" t="s">
        <v>25</v>
      </c>
      <c r="I303" s="16" t="s">
        <v>26</v>
      </c>
      <c r="J303" s="17" t="s">
        <v>569</v>
      </c>
      <c r="K303" s="18">
        <v>43386</v>
      </c>
      <c r="L303" s="18">
        <v>43392</v>
      </c>
      <c r="M303" s="17" t="s">
        <v>28</v>
      </c>
      <c r="N303" s="19" t="s">
        <v>29</v>
      </c>
      <c r="O303" s="15">
        <v>4</v>
      </c>
      <c r="P303" s="15">
        <v>2018</v>
      </c>
      <c r="Q303" s="20">
        <v>995359</v>
      </c>
      <c r="R303" s="21" t="s">
        <v>30</v>
      </c>
      <c r="S303" s="22">
        <v>0</v>
      </c>
      <c r="T303" s="15" t="s">
        <v>570</v>
      </c>
      <c r="U303" s="23">
        <v>1122862</v>
      </c>
      <c r="V303" s="23">
        <f>SUM(Q303+S303+U303)</f>
        <v>2118221</v>
      </c>
      <c r="W303" s="21"/>
    </row>
    <row r="304" spans="2:25" x14ac:dyDescent="0.2">
      <c r="B304" s="14">
        <v>43374</v>
      </c>
      <c r="C304" s="25">
        <v>191653</v>
      </c>
      <c r="D304" s="25">
        <v>344</v>
      </c>
      <c r="E304" s="19" t="s">
        <v>70</v>
      </c>
      <c r="F304" s="16" t="s">
        <v>71</v>
      </c>
      <c r="G304" s="19" t="s">
        <v>43</v>
      </c>
      <c r="H304" s="19" t="s">
        <v>36</v>
      </c>
      <c r="I304" s="19" t="s">
        <v>37</v>
      </c>
      <c r="J304" s="17" t="s">
        <v>571</v>
      </c>
      <c r="K304" s="18">
        <v>43376</v>
      </c>
      <c r="L304" s="18">
        <v>43376</v>
      </c>
      <c r="M304" s="17" t="s">
        <v>55</v>
      </c>
      <c r="N304" s="19" t="s">
        <v>40</v>
      </c>
      <c r="O304" s="25">
        <v>1</v>
      </c>
      <c r="P304" s="25">
        <v>2018</v>
      </c>
      <c r="Q304" s="22">
        <v>31448</v>
      </c>
      <c r="R304" s="17" t="s">
        <v>30</v>
      </c>
      <c r="S304" s="22">
        <v>0</v>
      </c>
      <c r="T304" s="15" t="s">
        <v>31</v>
      </c>
      <c r="U304" s="22">
        <v>0</v>
      </c>
      <c r="V304" s="23">
        <f>SUM(Q304+S304+U304)</f>
        <v>31448</v>
      </c>
      <c r="W304" s="17"/>
    </row>
    <row r="305" spans="1:38" x14ac:dyDescent="0.2">
      <c r="B305" s="14">
        <v>43374</v>
      </c>
      <c r="C305" s="25">
        <v>191258</v>
      </c>
      <c r="D305" s="25">
        <v>338</v>
      </c>
      <c r="E305" s="19" t="s">
        <v>364</v>
      </c>
      <c r="F305" s="16" t="s">
        <v>136</v>
      </c>
      <c r="G305" s="19" t="s">
        <v>414</v>
      </c>
      <c r="H305" s="19" t="s">
        <v>36</v>
      </c>
      <c r="I305" s="19" t="s">
        <v>37</v>
      </c>
      <c r="J305" s="17" t="s">
        <v>572</v>
      </c>
      <c r="K305" s="18">
        <v>43375</v>
      </c>
      <c r="L305" s="18">
        <v>43375</v>
      </c>
      <c r="M305" s="17" t="s">
        <v>39</v>
      </c>
      <c r="N305" s="19" t="s">
        <v>40</v>
      </c>
      <c r="O305" s="25">
        <v>1</v>
      </c>
      <c r="P305" s="25">
        <v>2018</v>
      </c>
      <c r="Q305" s="22">
        <v>31448</v>
      </c>
      <c r="R305" s="17" t="s">
        <v>30</v>
      </c>
      <c r="S305" s="22">
        <v>3030</v>
      </c>
      <c r="T305" s="15" t="s">
        <v>31</v>
      </c>
      <c r="U305" s="22">
        <v>0</v>
      </c>
      <c r="V305" s="23">
        <f>SUM(Q305+S305+U305)</f>
        <v>34478</v>
      </c>
      <c r="W305" s="17"/>
    </row>
    <row r="306" spans="1:38" s="26" customFormat="1" ht="12" customHeight="1" x14ac:dyDescent="0.2">
      <c r="B306" s="14">
        <v>43374</v>
      </c>
      <c r="C306" s="25">
        <v>190776</v>
      </c>
      <c r="D306" s="25">
        <v>341</v>
      </c>
      <c r="E306" s="19" t="s">
        <v>88</v>
      </c>
      <c r="F306" s="16" t="s">
        <v>89</v>
      </c>
      <c r="G306" s="19" t="s">
        <v>422</v>
      </c>
      <c r="H306" s="19" t="s">
        <v>36</v>
      </c>
      <c r="I306" s="19" t="s">
        <v>37</v>
      </c>
      <c r="J306" s="17" t="s">
        <v>573</v>
      </c>
      <c r="K306" s="18">
        <v>43375</v>
      </c>
      <c r="L306" s="18">
        <v>43376</v>
      </c>
      <c r="M306" s="17" t="s">
        <v>55</v>
      </c>
      <c r="N306" s="19" t="s">
        <v>40</v>
      </c>
      <c r="O306" s="25">
        <v>2</v>
      </c>
      <c r="P306" s="25">
        <v>2018</v>
      </c>
      <c r="Q306" s="22">
        <v>110069</v>
      </c>
      <c r="R306" s="17" t="s">
        <v>439</v>
      </c>
      <c r="S306" s="22">
        <v>0</v>
      </c>
      <c r="T306" s="15" t="s">
        <v>31</v>
      </c>
      <c r="U306" s="22">
        <v>0</v>
      </c>
      <c r="V306" s="23">
        <f>SUM(Q306+S306+U306)</f>
        <v>110069</v>
      </c>
      <c r="W306" s="17" t="s">
        <v>36</v>
      </c>
      <c r="X306" s="24"/>
      <c r="Y306" s="24"/>
    </row>
    <row r="307" spans="1:38" s="26" customFormat="1" ht="12" customHeight="1" x14ac:dyDescent="0.2">
      <c r="B307" s="14">
        <v>43374</v>
      </c>
      <c r="C307" s="25">
        <v>190190</v>
      </c>
      <c r="D307" s="25">
        <v>328</v>
      </c>
      <c r="E307" s="19" t="s">
        <v>469</v>
      </c>
      <c r="F307" s="16" t="s">
        <v>307</v>
      </c>
      <c r="G307" s="19" t="s">
        <v>422</v>
      </c>
      <c r="H307" s="19" t="s">
        <v>36</v>
      </c>
      <c r="I307" s="19" t="s">
        <v>37</v>
      </c>
      <c r="J307" s="17" t="s">
        <v>574</v>
      </c>
      <c r="K307" s="18">
        <v>43375</v>
      </c>
      <c r="L307" s="18">
        <v>43377</v>
      </c>
      <c r="M307" s="17" t="s">
        <v>39</v>
      </c>
      <c r="N307" s="19" t="s">
        <v>314</v>
      </c>
      <c r="O307" s="25">
        <v>3</v>
      </c>
      <c r="P307" s="25">
        <v>2018</v>
      </c>
      <c r="Q307" s="22">
        <v>188690</v>
      </c>
      <c r="R307" s="17" t="s">
        <v>439</v>
      </c>
      <c r="S307" s="22">
        <v>0</v>
      </c>
      <c r="T307" s="15" t="s">
        <v>31</v>
      </c>
      <c r="U307" s="22">
        <v>0</v>
      </c>
      <c r="V307" s="23">
        <f>SUM(Q307+S307+U307)</f>
        <v>188690</v>
      </c>
      <c r="W307" s="17" t="s">
        <v>36</v>
      </c>
      <c r="X307" s="24"/>
      <c r="Y307" s="24"/>
    </row>
    <row r="308" spans="1:38" s="26" customFormat="1" ht="12" customHeight="1" x14ac:dyDescent="0.2">
      <c r="B308" s="14">
        <v>43374</v>
      </c>
      <c r="C308" s="25">
        <v>191544</v>
      </c>
      <c r="D308" s="25">
        <v>346</v>
      </c>
      <c r="E308" s="19" t="s">
        <v>48</v>
      </c>
      <c r="F308" s="16" t="s">
        <v>49</v>
      </c>
      <c r="G308" s="19" t="s">
        <v>43</v>
      </c>
      <c r="H308" s="19" t="s">
        <v>36</v>
      </c>
      <c r="I308" s="19" t="s">
        <v>37</v>
      </c>
      <c r="J308" s="17" t="s">
        <v>575</v>
      </c>
      <c r="K308" s="18">
        <v>43376</v>
      </c>
      <c r="L308" s="18">
        <v>43376</v>
      </c>
      <c r="M308" s="17" t="s">
        <v>51</v>
      </c>
      <c r="N308" s="19" t="s">
        <v>40</v>
      </c>
      <c r="O308" s="25">
        <v>1</v>
      </c>
      <c r="P308" s="25">
        <v>2018</v>
      </c>
      <c r="Q308" s="22">
        <v>22278</v>
      </c>
      <c r="R308" s="17" t="s">
        <v>30</v>
      </c>
      <c r="S308" s="22">
        <v>27791</v>
      </c>
      <c r="T308" s="15" t="s">
        <v>31</v>
      </c>
      <c r="U308" s="22">
        <v>0</v>
      </c>
      <c r="V308" s="23">
        <f>SUM(Q308+S308+U308)</f>
        <v>50069</v>
      </c>
      <c r="W308" s="17"/>
      <c r="X308" s="24"/>
      <c r="Y308" s="24"/>
    </row>
    <row r="309" spans="1:38" s="26" customFormat="1" ht="12" customHeight="1" x14ac:dyDescent="0.2">
      <c r="B309" s="14">
        <v>43374</v>
      </c>
      <c r="C309" s="25">
        <v>191062</v>
      </c>
      <c r="D309" s="25">
        <v>339</v>
      </c>
      <c r="E309" s="19" t="s">
        <v>120</v>
      </c>
      <c r="F309" s="16" t="s">
        <v>121</v>
      </c>
      <c r="G309" s="19" t="s">
        <v>576</v>
      </c>
      <c r="H309" s="19" t="s">
        <v>36</v>
      </c>
      <c r="I309" s="19" t="s">
        <v>37</v>
      </c>
      <c r="J309" s="17" t="s">
        <v>577</v>
      </c>
      <c r="K309" s="18">
        <v>43376</v>
      </c>
      <c r="L309" s="18">
        <v>43376</v>
      </c>
      <c r="M309" s="17" t="s">
        <v>55</v>
      </c>
      <c r="N309" s="19" t="s">
        <v>40</v>
      </c>
      <c r="O309" s="25">
        <v>1</v>
      </c>
      <c r="P309" s="25">
        <v>2018</v>
      </c>
      <c r="Q309" s="22">
        <v>31448</v>
      </c>
      <c r="R309" s="17" t="s">
        <v>30</v>
      </c>
      <c r="S309" s="22">
        <v>0</v>
      </c>
      <c r="T309" s="15" t="s">
        <v>31</v>
      </c>
      <c r="U309" s="22">
        <v>0</v>
      </c>
      <c r="V309" s="23">
        <f>SUM(Q309+S309+U309)</f>
        <v>31448</v>
      </c>
      <c r="W309" s="17"/>
      <c r="X309" s="24"/>
      <c r="Y309" s="24"/>
    </row>
    <row r="310" spans="1:38" x14ac:dyDescent="0.2">
      <c r="B310" s="14">
        <v>43374</v>
      </c>
      <c r="C310" s="25">
        <v>191652</v>
      </c>
      <c r="D310" s="25">
        <v>345</v>
      </c>
      <c r="E310" s="19" t="s">
        <v>130</v>
      </c>
      <c r="F310" s="16" t="s">
        <v>131</v>
      </c>
      <c r="G310" s="19" t="s">
        <v>43</v>
      </c>
      <c r="H310" s="19" t="s">
        <v>36</v>
      </c>
      <c r="I310" s="19" t="s">
        <v>37</v>
      </c>
      <c r="J310" s="17" t="s">
        <v>571</v>
      </c>
      <c r="K310" s="18">
        <v>43376</v>
      </c>
      <c r="L310" s="18">
        <v>43376</v>
      </c>
      <c r="M310" s="17" t="s">
        <v>55</v>
      </c>
      <c r="N310" s="19" t="s">
        <v>40</v>
      </c>
      <c r="O310" s="25">
        <v>1</v>
      </c>
      <c r="P310" s="25">
        <v>2018</v>
      </c>
      <c r="Q310" s="22">
        <v>31448</v>
      </c>
      <c r="R310" s="17" t="s">
        <v>30</v>
      </c>
      <c r="S310" s="22">
        <v>0</v>
      </c>
      <c r="T310" s="15" t="s">
        <v>31</v>
      </c>
      <c r="U310" s="22">
        <v>0</v>
      </c>
      <c r="V310" s="23">
        <f>SUM(Q310+S310+U310)</f>
        <v>31448</v>
      </c>
      <c r="W310" s="17"/>
    </row>
    <row r="311" spans="1:38" s="17" customFormat="1" x14ac:dyDescent="0.2">
      <c r="A311" s="24"/>
      <c r="B311" s="14">
        <v>43374</v>
      </c>
      <c r="C311" s="25">
        <v>190167</v>
      </c>
      <c r="D311" s="25">
        <v>332</v>
      </c>
      <c r="E311" s="19" t="s">
        <v>437</v>
      </c>
      <c r="F311" s="16" t="s">
        <v>307</v>
      </c>
      <c r="G311" s="19" t="s">
        <v>422</v>
      </c>
      <c r="H311" s="19" t="s">
        <v>25</v>
      </c>
      <c r="I311" s="19" t="s">
        <v>37</v>
      </c>
      <c r="J311" s="17" t="s">
        <v>578</v>
      </c>
      <c r="K311" s="18">
        <v>43376</v>
      </c>
      <c r="L311" s="18">
        <v>43377</v>
      </c>
      <c r="M311" s="17" t="s">
        <v>39</v>
      </c>
      <c r="N311" s="19" t="s">
        <v>40</v>
      </c>
      <c r="O311" s="25">
        <v>2</v>
      </c>
      <c r="P311" s="25">
        <v>2018</v>
      </c>
      <c r="Q311" s="22">
        <v>110069</v>
      </c>
      <c r="R311" s="17" t="s">
        <v>439</v>
      </c>
      <c r="S311" s="22">
        <v>0</v>
      </c>
      <c r="T311" s="25" t="s">
        <v>540</v>
      </c>
      <c r="U311" s="22">
        <v>137284</v>
      </c>
      <c r="V311" s="23">
        <f>SUM(Q311+S311+U311)</f>
        <v>247353</v>
      </c>
      <c r="X311" s="24"/>
      <c r="Y311" s="24"/>
      <c r="Z311" s="24"/>
      <c r="AA311" s="24"/>
      <c r="AB311" s="24"/>
      <c r="AC311" s="24"/>
      <c r="AD311" s="24"/>
      <c r="AE311" s="24"/>
      <c r="AF311" s="24"/>
      <c r="AG311" s="24"/>
      <c r="AH311" s="24"/>
      <c r="AI311" s="24"/>
      <c r="AJ311" s="24"/>
      <c r="AK311" s="24"/>
      <c r="AL311" s="24"/>
    </row>
    <row r="312" spans="1:38" x14ac:dyDescent="0.2">
      <c r="B312" s="14">
        <v>43374</v>
      </c>
      <c r="C312" s="25">
        <v>191211</v>
      </c>
      <c r="D312" s="25">
        <v>342</v>
      </c>
      <c r="E312" s="19" t="s">
        <v>311</v>
      </c>
      <c r="F312" s="16" t="s">
        <v>136</v>
      </c>
      <c r="G312" s="19" t="s">
        <v>171</v>
      </c>
      <c r="H312" s="19" t="s">
        <v>25</v>
      </c>
      <c r="I312" s="19" t="s">
        <v>37</v>
      </c>
      <c r="J312" s="17" t="s">
        <v>579</v>
      </c>
      <c r="K312" s="18">
        <v>43377</v>
      </c>
      <c r="L312" s="18">
        <v>43377</v>
      </c>
      <c r="M312" s="17" t="s">
        <v>39</v>
      </c>
      <c r="N312" s="19" t="s">
        <v>314</v>
      </c>
      <c r="O312" s="25">
        <v>1</v>
      </c>
      <c r="P312" s="25">
        <v>2018</v>
      </c>
      <c r="Q312" s="22">
        <v>31448</v>
      </c>
      <c r="R312" s="17" t="s">
        <v>30</v>
      </c>
      <c r="S312" s="22">
        <v>0</v>
      </c>
      <c r="T312" s="25" t="s">
        <v>506</v>
      </c>
      <c r="U312" s="22">
        <v>70904</v>
      </c>
      <c r="V312" s="23">
        <f>SUM(Q312+S312+U312)</f>
        <v>102352</v>
      </c>
      <c r="W312" s="17"/>
    </row>
    <row r="313" spans="1:38" x14ac:dyDescent="0.2">
      <c r="B313" s="14">
        <v>43374</v>
      </c>
      <c r="C313" s="25">
        <v>190782</v>
      </c>
      <c r="D313" s="25">
        <v>340</v>
      </c>
      <c r="E313" s="19" t="s">
        <v>88</v>
      </c>
      <c r="F313" s="16" t="s">
        <v>89</v>
      </c>
      <c r="G313" s="19" t="s">
        <v>125</v>
      </c>
      <c r="H313" s="19" t="s">
        <v>25</v>
      </c>
      <c r="I313" s="19" t="s">
        <v>37</v>
      </c>
      <c r="J313" s="17" t="s">
        <v>580</v>
      </c>
      <c r="K313" s="18">
        <v>43382</v>
      </c>
      <c r="L313" s="18">
        <v>43383</v>
      </c>
      <c r="M313" s="17" t="s">
        <v>55</v>
      </c>
      <c r="N313" s="19" t="s">
        <v>40</v>
      </c>
      <c r="O313" s="25">
        <v>2</v>
      </c>
      <c r="P313" s="25">
        <v>2018</v>
      </c>
      <c r="Q313" s="22">
        <v>110069</v>
      </c>
      <c r="R313" s="17" t="s">
        <v>439</v>
      </c>
      <c r="S313" s="22">
        <v>14000</v>
      </c>
      <c r="T313" s="25" t="s">
        <v>581</v>
      </c>
      <c r="U313" s="22">
        <v>204380</v>
      </c>
      <c r="V313" s="23">
        <f>SUM(Q313+S313+U313)</f>
        <v>328449</v>
      </c>
      <c r="W313" s="17"/>
    </row>
    <row r="314" spans="1:38" x14ac:dyDescent="0.2">
      <c r="B314" s="14">
        <v>43374</v>
      </c>
      <c r="C314" s="25">
        <v>191079</v>
      </c>
      <c r="D314" s="25">
        <v>337</v>
      </c>
      <c r="E314" s="19" t="s">
        <v>437</v>
      </c>
      <c r="F314" s="16" t="s">
        <v>307</v>
      </c>
      <c r="G314" s="19" t="s">
        <v>125</v>
      </c>
      <c r="H314" s="19" t="s">
        <v>25</v>
      </c>
      <c r="I314" s="19" t="s">
        <v>37</v>
      </c>
      <c r="J314" s="17" t="s">
        <v>582</v>
      </c>
      <c r="K314" s="18">
        <v>43382</v>
      </c>
      <c r="L314" s="18">
        <v>43384</v>
      </c>
      <c r="M314" s="17" t="s">
        <v>39</v>
      </c>
      <c r="N314" s="19" t="s">
        <v>40</v>
      </c>
      <c r="O314" s="25">
        <v>3</v>
      </c>
      <c r="P314" s="25">
        <v>2018</v>
      </c>
      <c r="Q314" s="22">
        <v>188690</v>
      </c>
      <c r="R314" s="17" t="s">
        <v>439</v>
      </c>
      <c r="S314" s="22">
        <v>44000</v>
      </c>
      <c r="T314" s="25" t="s">
        <v>583</v>
      </c>
      <c r="U314" s="22">
        <v>125166</v>
      </c>
      <c r="V314" s="23">
        <f>SUM(Q314+S314+U314)</f>
        <v>357856</v>
      </c>
      <c r="W314" s="17"/>
    </row>
    <row r="315" spans="1:38" x14ac:dyDescent="0.2">
      <c r="B315" s="14">
        <v>43374</v>
      </c>
      <c r="C315" s="25">
        <v>192335</v>
      </c>
      <c r="D315" s="25">
        <v>353</v>
      </c>
      <c r="E315" s="19" t="s">
        <v>311</v>
      </c>
      <c r="F315" s="16" t="s">
        <v>136</v>
      </c>
      <c r="G315" s="19" t="s">
        <v>171</v>
      </c>
      <c r="H315" s="19" t="s">
        <v>25</v>
      </c>
      <c r="I315" s="19" t="s">
        <v>37</v>
      </c>
      <c r="J315" s="17" t="s">
        <v>584</v>
      </c>
      <c r="K315" s="18">
        <v>43382</v>
      </c>
      <c r="L315" s="18">
        <v>43385</v>
      </c>
      <c r="M315" s="17" t="s">
        <v>39</v>
      </c>
      <c r="N315" s="19" t="s">
        <v>314</v>
      </c>
      <c r="O315" s="25">
        <v>4</v>
      </c>
      <c r="P315" s="25">
        <v>2018</v>
      </c>
      <c r="Q315" s="22">
        <v>267311</v>
      </c>
      <c r="R315" s="17" t="s">
        <v>30</v>
      </c>
      <c r="S315" s="22">
        <v>0</v>
      </c>
      <c r="T315" s="25" t="s">
        <v>506</v>
      </c>
      <c r="U315" s="22">
        <v>70204</v>
      </c>
      <c r="V315" s="23">
        <f>SUM(Q315+S315+U315)</f>
        <v>337515</v>
      </c>
      <c r="W315" s="17"/>
    </row>
    <row r="316" spans="1:38" s="26" customFormat="1" ht="12" customHeight="1" x14ac:dyDescent="0.2">
      <c r="B316" s="14">
        <v>43374</v>
      </c>
      <c r="C316" s="25">
        <v>192488</v>
      </c>
      <c r="D316" s="25">
        <v>354</v>
      </c>
      <c r="E316" s="19" t="s">
        <v>535</v>
      </c>
      <c r="F316" s="16" t="s">
        <v>34</v>
      </c>
      <c r="G316" s="19" t="s">
        <v>585</v>
      </c>
      <c r="H316" s="19" t="s">
        <v>36</v>
      </c>
      <c r="I316" s="19" t="s">
        <v>37</v>
      </c>
      <c r="J316" s="17" t="s">
        <v>586</v>
      </c>
      <c r="K316" s="18">
        <v>43383</v>
      </c>
      <c r="L316" s="18">
        <v>43383</v>
      </c>
      <c r="M316" s="17" t="s">
        <v>39</v>
      </c>
      <c r="N316" s="19" t="s">
        <v>40</v>
      </c>
      <c r="O316" s="25">
        <v>1</v>
      </c>
      <c r="P316" s="25">
        <v>2018</v>
      </c>
      <c r="Q316" s="22">
        <v>31448</v>
      </c>
      <c r="R316" s="17" t="s">
        <v>30</v>
      </c>
      <c r="S316" s="31">
        <v>12834</v>
      </c>
      <c r="T316" s="15" t="s">
        <v>31</v>
      </c>
      <c r="U316" s="22">
        <v>0</v>
      </c>
      <c r="V316" s="23">
        <f>SUM(Q316+S316+U316)</f>
        <v>44282</v>
      </c>
      <c r="W316" s="17"/>
      <c r="X316" s="24"/>
      <c r="Y316" s="24"/>
    </row>
    <row r="317" spans="1:38" s="26" customFormat="1" ht="12" customHeight="1" x14ac:dyDescent="0.2">
      <c r="B317" s="14">
        <v>43374</v>
      </c>
      <c r="C317" s="25">
        <v>192731</v>
      </c>
      <c r="D317" s="25">
        <v>356</v>
      </c>
      <c r="E317" s="19" t="s">
        <v>223</v>
      </c>
      <c r="F317" s="16" t="s">
        <v>136</v>
      </c>
      <c r="G317" s="19" t="s">
        <v>282</v>
      </c>
      <c r="H317" s="19" t="s">
        <v>36</v>
      </c>
      <c r="I317" s="19" t="s">
        <v>37</v>
      </c>
      <c r="J317" s="17" t="s">
        <v>587</v>
      </c>
      <c r="K317" s="18">
        <v>43383</v>
      </c>
      <c r="L317" s="18">
        <v>43383</v>
      </c>
      <c r="M317" s="17" t="s">
        <v>39</v>
      </c>
      <c r="N317" s="19" t="s">
        <v>40</v>
      </c>
      <c r="O317" s="25">
        <v>1</v>
      </c>
      <c r="P317" s="25">
        <v>2018</v>
      </c>
      <c r="Q317" s="22">
        <v>31448</v>
      </c>
      <c r="R317" s="17" t="s">
        <v>30</v>
      </c>
      <c r="S317" s="22">
        <v>0</v>
      </c>
      <c r="T317" s="15" t="s">
        <v>31</v>
      </c>
      <c r="U317" s="22">
        <v>0</v>
      </c>
      <c r="V317" s="23">
        <f>SUM(Q317+S317+U317)</f>
        <v>31448</v>
      </c>
      <c r="W317" s="17"/>
      <c r="X317" s="24"/>
      <c r="Y317" s="24"/>
    </row>
    <row r="318" spans="1:38" x14ac:dyDescent="0.2">
      <c r="B318" s="14">
        <v>43374</v>
      </c>
      <c r="C318" s="25">
        <v>192891</v>
      </c>
      <c r="D318" s="25">
        <v>363</v>
      </c>
      <c r="E318" s="19" t="s">
        <v>120</v>
      </c>
      <c r="F318" s="16" t="s">
        <v>121</v>
      </c>
      <c r="G318" s="19" t="s">
        <v>65</v>
      </c>
      <c r="H318" s="19" t="s">
        <v>25</v>
      </c>
      <c r="I318" s="19" t="s">
        <v>37</v>
      </c>
      <c r="J318" s="17" t="s">
        <v>588</v>
      </c>
      <c r="K318" s="18">
        <v>43383</v>
      </c>
      <c r="L318" s="18">
        <v>43385</v>
      </c>
      <c r="M318" s="17" t="s">
        <v>55</v>
      </c>
      <c r="N318" s="19" t="s">
        <v>40</v>
      </c>
      <c r="O318" s="25">
        <v>3</v>
      </c>
      <c r="P318" s="25">
        <v>2018</v>
      </c>
      <c r="Q318" s="22">
        <v>188690</v>
      </c>
      <c r="R318" s="17" t="s">
        <v>30</v>
      </c>
      <c r="S318" s="22">
        <v>48500</v>
      </c>
      <c r="T318" s="25" t="s">
        <v>589</v>
      </c>
      <c r="U318" s="22">
        <v>92134</v>
      </c>
      <c r="V318" s="23">
        <f>SUM(Q318+S318+U318)</f>
        <v>329324</v>
      </c>
      <c r="W318" s="17"/>
    </row>
    <row r="319" spans="1:38" x14ac:dyDescent="0.2">
      <c r="B319" s="14">
        <v>43374</v>
      </c>
      <c r="C319" s="25">
        <v>194046</v>
      </c>
      <c r="D319" s="25">
        <v>368</v>
      </c>
      <c r="E319" s="19" t="s">
        <v>364</v>
      </c>
      <c r="F319" s="16" t="s">
        <v>136</v>
      </c>
      <c r="G319" s="19" t="s">
        <v>590</v>
      </c>
      <c r="H319" s="19" t="s">
        <v>36</v>
      </c>
      <c r="I319" s="19" t="s">
        <v>37</v>
      </c>
      <c r="J319" s="17" t="s">
        <v>591</v>
      </c>
      <c r="K319" s="18">
        <v>43389</v>
      </c>
      <c r="L319" s="18">
        <v>43389</v>
      </c>
      <c r="M319" s="17" t="s">
        <v>39</v>
      </c>
      <c r="N319" s="19" t="s">
        <v>40</v>
      </c>
      <c r="O319" s="25">
        <v>1</v>
      </c>
      <c r="P319" s="25">
        <v>2018</v>
      </c>
      <c r="Q319" s="22">
        <v>31448</v>
      </c>
      <c r="R319" s="17" t="s">
        <v>30</v>
      </c>
      <c r="S319" s="22">
        <v>7160</v>
      </c>
      <c r="T319" s="15" t="s">
        <v>31</v>
      </c>
      <c r="U319" s="22">
        <v>0</v>
      </c>
      <c r="V319" s="23">
        <f>SUM(Q319+S319+U319)</f>
        <v>38608</v>
      </c>
      <c r="W319" s="17"/>
    </row>
    <row r="320" spans="1:38" s="26" customFormat="1" ht="12" customHeight="1" x14ac:dyDescent="0.2">
      <c r="B320" s="14">
        <v>43374</v>
      </c>
      <c r="C320" s="25">
        <v>192522</v>
      </c>
      <c r="D320" s="25">
        <v>355</v>
      </c>
      <c r="E320" s="19" t="s">
        <v>88</v>
      </c>
      <c r="F320" s="16" t="s">
        <v>89</v>
      </c>
      <c r="G320" s="19" t="s">
        <v>153</v>
      </c>
      <c r="H320" s="19" t="s">
        <v>25</v>
      </c>
      <c r="I320" s="19" t="s">
        <v>37</v>
      </c>
      <c r="J320" s="17" t="s">
        <v>592</v>
      </c>
      <c r="K320" s="18">
        <v>43389</v>
      </c>
      <c r="L320" s="18">
        <v>43391</v>
      </c>
      <c r="M320" s="17" t="s">
        <v>55</v>
      </c>
      <c r="N320" s="19" t="s">
        <v>40</v>
      </c>
      <c r="O320" s="25">
        <v>3</v>
      </c>
      <c r="P320" s="25">
        <v>2018</v>
      </c>
      <c r="Q320" s="22">
        <v>188690</v>
      </c>
      <c r="R320" s="17" t="s">
        <v>439</v>
      </c>
      <c r="S320" s="22">
        <v>26000</v>
      </c>
      <c r="T320" s="25" t="s">
        <v>593</v>
      </c>
      <c r="U320" s="22">
        <v>171850</v>
      </c>
      <c r="V320" s="23">
        <f>SUM(Q320+S320+U320)</f>
        <v>386540</v>
      </c>
      <c r="W320" s="17"/>
      <c r="X320" s="24"/>
      <c r="Y320" s="24"/>
    </row>
    <row r="321" spans="2:25" x14ac:dyDescent="0.2">
      <c r="B321" s="14">
        <v>43374</v>
      </c>
      <c r="C321" s="25">
        <v>192946</v>
      </c>
      <c r="D321" s="25">
        <v>362</v>
      </c>
      <c r="E321" s="19" t="s">
        <v>469</v>
      </c>
      <c r="F321" s="16" t="s">
        <v>307</v>
      </c>
      <c r="G321" s="19" t="s">
        <v>153</v>
      </c>
      <c r="H321" s="19" t="s">
        <v>25</v>
      </c>
      <c r="I321" s="19" t="s">
        <v>37</v>
      </c>
      <c r="J321" s="17" t="s">
        <v>594</v>
      </c>
      <c r="K321" s="18">
        <v>43389</v>
      </c>
      <c r="L321" s="18">
        <v>43391</v>
      </c>
      <c r="M321" s="17" t="s">
        <v>39</v>
      </c>
      <c r="N321" s="19" t="s">
        <v>314</v>
      </c>
      <c r="O321" s="25">
        <v>3</v>
      </c>
      <c r="P321" s="25">
        <v>2018</v>
      </c>
      <c r="Q321" s="22">
        <v>188690</v>
      </c>
      <c r="R321" s="17" t="s">
        <v>439</v>
      </c>
      <c r="S321" s="22">
        <v>0</v>
      </c>
      <c r="T321" s="25" t="s">
        <v>595</v>
      </c>
      <c r="U321" s="22">
        <v>192970</v>
      </c>
      <c r="V321" s="23">
        <f>SUM(Q321+S321+U321)</f>
        <v>381660</v>
      </c>
      <c r="W321" s="17"/>
    </row>
    <row r="322" spans="2:25" x14ac:dyDescent="0.2">
      <c r="B322" s="14">
        <v>43374</v>
      </c>
      <c r="C322" s="25">
        <v>192973</v>
      </c>
      <c r="D322" s="25">
        <v>359</v>
      </c>
      <c r="E322" s="19" t="s">
        <v>403</v>
      </c>
      <c r="F322" s="16" t="s">
        <v>34</v>
      </c>
      <c r="G322" s="19" t="s">
        <v>596</v>
      </c>
      <c r="H322" s="19" t="s">
        <v>25</v>
      </c>
      <c r="I322" s="19" t="s">
        <v>37</v>
      </c>
      <c r="J322" s="17" t="s">
        <v>597</v>
      </c>
      <c r="K322" s="18">
        <v>43394</v>
      </c>
      <c r="L322" s="18">
        <v>43399</v>
      </c>
      <c r="M322" s="17" t="s">
        <v>39</v>
      </c>
      <c r="N322" s="19" t="s">
        <v>40</v>
      </c>
      <c r="O322" s="25">
        <v>5</v>
      </c>
      <c r="P322" s="25">
        <v>2018</v>
      </c>
      <c r="Q322" s="22">
        <v>424553</v>
      </c>
      <c r="R322" s="17" t="s">
        <v>30</v>
      </c>
      <c r="S322" s="22">
        <v>36650</v>
      </c>
      <c r="T322" s="25" t="s">
        <v>598</v>
      </c>
      <c r="U322" s="22">
        <v>72816</v>
      </c>
      <c r="V322" s="23">
        <f>SUM(Q322+S322+U322)</f>
        <v>534019</v>
      </c>
      <c r="W322" s="17"/>
    </row>
    <row r="323" spans="2:25" x14ac:dyDescent="0.2">
      <c r="B323" s="14">
        <v>43374</v>
      </c>
      <c r="C323" s="25">
        <v>194285</v>
      </c>
      <c r="D323" s="25">
        <v>369</v>
      </c>
      <c r="E323" s="19" t="s">
        <v>437</v>
      </c>
      <c r="F323" s="16" t="s">
        <v>307</v>
      </c>
      <c r="G323" s="19" t="s">
        <v>599</v>
      </c>
      <c r="H323" s="19" t="s">
        <v>25</v>
      </c>
      <c r="I323" s="19" t="s">
        <v>37</v>
      </c>
      <c r="J323" s="17" t="s">
        <v>600</v>
      </c>
      <c r="K323" s="18">
        <v>43395</v>
      </c>
      <c r="L323" s="18">
        <v>43398</v>
      </c>
      <c r="M323" s="17" t="s">
        <v>39</v>
      </c>
      <c r="N323" s="19" t="s">
        <v>40</v>
      </c>
      <c r="O323" s="25">
        <v>4</v>
      </c>
      <c r="P323" s="25">
        <v>2018</v>
      </c>
      <c r="Q323" s="22">
        <v>267311</v>
      </c>
      <c r="R323" s="17" t="s">
        <v>439</v>
      </c>
      <c r="S323" s="22">
        <v>26000</v>
      </c>
      <c r="T323" s="25" t="s">
        <v>601</v>
      </c>
      <c r="U323" s="22">
        <v>120864</v>
      </c>
      <c r="V323" s="23">
        <f>SUM(Q323+S323+U323)</f>
        <v>414175</v>
      </c>
      <c r="W323" s="17"/>
    </row>
    <row r="324" spans="2:25" x14ac:dyDescent="0.2">
      <c r="B324" s="14">
        <v>43374</v>
      </c>
      <c r="C324" s="25">
        <v>194121</v>
      </c>
      <c r="D324" s="25">
        <v>360</v>
      </c>
      <c r="E324" s="19" t="s">
        <v>124</v>
      </c>
      <c r="F324" s="16" t="s">
        <v>34</v>
      </c>
      <c r="G324" s="19" t="s">
        <v>602</v>
      </c>
      <c r="H324" s="19" t="s">
        <v>25</v>
      </c>
      <c r="I324" s="19" t="s">
        <v>37</v>
      </c>
      <c r="J324" s="17" t="s">
        <v>603</v>
      </c>
      <c r="K324" s="18">
        <v>43395</v>
      </c>
      <c r="L324" s="18">
        <v>43399</v>
      </c>
      <c r="M324" s="17" t="s">
        <v>39</v>
      </c>
      <c r="N324" s="19" t="s">
        <v>40</v>
      </c>
      <c r="O324" s="25">
        <v>5</v>
      </c>
      <c r="P324" s="25">
        <v>2018</v>
      </c>
      <c r="Q324" s="22">
        <v>345932</v>
      </c>
      <c r="R324" s="17" t="s">
        <v>30</v>
      </c>
      <c r="S324" s="22">
        <v>15200</v>
      </c>
      <c r="T324" s="25" t="s">
        <v>604</v>
      </c>
      <c r="U324" s="22">
        <v>89349</v>
      </c>
      <c r="V324" s="23">
        <f>SUM(Q324+S324+U324)</f>
        <v>450481</v>
      </c>
      <c r="W324" s="17"/>
    </row>
    <row r="325" spans="2:25" x14ac:dyDescent="0.2">
      <c r="B325" s="14">
        <v>43374</v>
      </c>
      <c r="C325" s="25">
        <v>194109</v>
      </c>
      <c r="D325" s="25">
        <v>364</v>
      </c>
      <c r="E325" s="19" t="s">
        <v>605</v>
      </c>
      <c r="F325" s="16" t="s">
        <v>34</v>
      </c>
      <c r="G325" s="19" t="s">
        <v>602</v>
      </c>
      <c r="H325" s="19" t="s">
        <v>25</v>
      </c>
      <c r="I325" s="19" t="s">
        <v>37</v>
      </c>
      <c r="J325" s="17" t="s">
        <v>603</v>
      </c>
      <c r="K325" s="18">
        <v>43395</v>
      </c>
      <c r="L325" s="18">
        <v>43399</v>
      </c>
      <c r="M325" s="17" t="s">
        <v>39</v>
      </c>
      <c r="N325" s="19" t="s">
        <v>40</v>
      </c>
      <c r="O325" s="25">
        <v>5</v>
      </c>
      <c r="P325" s="25">
        <v>2018</v>
      </c>
      <c r="Q325" s="22">
        <v>345932</v>
      </c>
      <c r="R325" s="17" t="s">
        <v>30</v>
      </c>
      <c r="S325" s="22">
        <v>15200</v>
      </c>
      <c r="T325" s="25" t="s">
        <v>604</v>
      </c>
      <c r="U325" s="22">
        <v>89348</v>
      </c>
      <c r="V325" s="23">
        <f>SUM(Q325+S325+U325)</f>
        <v>450480</v>
      </c>
      <c r="W325" s="17"/>
    </row>
    <row r="326" spans="2:25" x14ac:dyDescent="0.2">
      <c r="B326" s="14">
        <v>43374</v>
      </c>
      <c r="C326" s="25">
        <v>194808</v>
      </c>
      <c r="D326" s="25">
        <v>371</v>
      </c>
      <c r="E326" s="19" t="s">
        <v>469</v>
      </c>
      <c r="F326" s="16" t="s">
        <v>307</v>
      </c>
      <c r="G326" s="19" t="s">
        <v>295</v>
      </c>
      <c r="H326" s="19" t="s">
        <v>25</v>
      </c>
      <c r="I326" s="19" t="s">
        <v>37</v>
      </c>
      <c r="J326" s="17" t="s">
        <v>606</v>
      </c>
      <c r="K326" s="18">
        <v>43396</v>
      </c>
      <c r="L326" s="18">
        <v>43398</v>
      </c>
      <c r="M326" s="17" t="s">
        <v>39</v>
      </c>
      <c r="N326" s="19" t="s">
        <v>314</v>
      </c>
      <c r="O326" s="25">
        <v>3</v>
      </c>
      <c r="P326" s="25">
        <v>2018</v>
      </c>
      <c r="Q326" s="22">
        <v>188690</v>
      </c>
      <c r="R326" s="17" t="s">
        <v>439</v>
      </c>
      <c r="S326" s="22">
        <v>73990</v>
      </c>
      <c r="T326" s="25" t="s">
        <v>607</v>
      </c>
      <c r="U326" s="22">
        <v>132304</v>
      </c>
      <c r="V326" s="23">
        <f>SUM(Q326+S326+U326)</f>
        <v>394984</v>
      </c>
      <c r="W326" s="17"/>
    </row>
    <row r="327" spans="2:25" x14ac:dyDescent="0.2">
      <c r="B327" s="14">
        <v>43374</v>
      </c>
      <c r="C327" s="25">
        <v>195449</v>
      </c>
      <c r="D327" s="25">
        <v>378</v>
      </c>
      <c r="E327" s="19" t="s">
        <v>223</v>
      </c>
      <c r="F327" s="16" t="s">
        <v>136</v>
      </c>
      <c r="G327" s="19" t="s">
        <v>225</v>
      </c>
      <c r="H327" s="19" t="s">
        <v>36</v>
      </c>
      <c r="I327" s="19" t="s">
        <v>37</v>
      </c>
      <c r="J327" s="17" t="s">
        <v>608</v>
      </c>
      <c r="K327" s="18">
        <v>43398</v>
      </c>
      <c r="L327" s="18">
        <v>43398</v>
      </c>
      <c r="M327" s="17" t="s">
        <v>39</v>
      </c>
      <c r="N327" s="19" t="s">
        <v>40</v>
      </c>
      <c r="O327" s="25">
        <v>1</v>
      </c>
      <c r="P327" s="25">
        <v>2018</v>
      </c>
      <c r="Q327" s="22">
        <v>31448</v>
      </c>
      <c r="R327" s="17" t="s">
        <v>30</v>
      </c>
      <c r="S327" s="22">
        <v>0</v>
      </c>
      <c r="T327" s="15" t="s">
        <v>31</v>
      </c>
      <c r="U327" s="22">
        <v>0</v>
      </c>
      <c r="V327" s="23">
        <f>SUM(Q327+S327+U327)</f>
        <v>31448</v>
      </c>
      <c r="W327" s="17"/>
    </row>
    <row r="328" spans="2:25" x14ac:dyDescent="0.2">
      <c r="B328" s="14">
        <v>43374</v>
      </c>
      <c r="C328" s="25">
        <v>195745</v>
      </c>
      <c r="D328" s="25">
        <v>417</v>
      </c>
      <c r="E328" s="19" t="s">
        <v>237</v>
      </c>
      <c r="F328" s="16" t="s">
        <v>136</v>
      </c>
      <c r="G328" s="19" t="s">
        <v>179</v>
      </c>
      <c r="H328" s="19" t="s">
        <v>36</v>
      </c>
      <c r="I328" s="19" t="s">
        <v>37</v>
      </c>
      <c r="J328" s="17" t="s">
        <v>609</v>
      </c>
      <c r="K328" s="18">
        <v>43398</v>
      </c>
      <c r="L328" s="18">
        <v>43398</v>
      </c>
      <c r="M328" s="17" t="s">
        <v>39</v>
      </c>
      <c r="N328" s="19" t="s">
        <v>40</v>
      </c>
      <c r="O328" s="25">
        <v>1</v>
      </c>
      <c r="P328" s="25">
        <v>2018</v>
      </c>
      <c r="Q328" s="22">
        <v>31448</v>
      </c>
      <c r="R328" s="17" t="s">
        <v>30</v>
      </c>
      <c r="S328" s="22">
        <v>0</v>
      </c>
      <c r="T328" s="15" t="s">
        <v>31</v>
      </c>
      <c r="U328" s="22">
        <v>0</v>
      </c>
      <c r="V328" s="23">
        <f>SUM(Q328+S328+U328)</f>
        <v>31448</v>
      </c>
      <c r="W328" s="17"/>
    </row>
    <row r="329" spans="2:25" x14ac:dyDescent="0.2">
      <c r="B329" s="14">
        <v>43374</v>
      </c>
      <c r="C329" s="25">
        <v>195374</v>
      </c>
      <c r="D329" s="25">
        <v>394</v>
      </c>
      <c r="E329" s="19" t="s">
        <v>535</v>
      </c>
      <c r="F329" s="16" t="s">
        <v>34</v>
      </c>
      <c r="G329" s="19" t="s">
        <v>295</v>
      </c>
      <c r="H329" s="19" t="s">
        <v>25</v>
      </c>
      <c r="I329" s="19" t="s">
        <v>37</v>
      </c>
      <c r="J329" s="17" t="s">
        <v>610</v>
      </c>
      <c r="K329" s="18">
        <v>43398</v>
      </c>
      <c r="L329" s="18">
        <v>43399</v>
      </c>
      <c r="M329" s="17" t="s">
        <v>39</v>
      </c>
      <c r="N329" s="19" t="s">
        <v>40</v>
      </c>
      <c r="O329" s="25">
        <v>2</v>
      </c>
      <c r="P329" s="25">
        <v>2018</v>
      </c>
      <c r="Q329" s="22">
        <v>110069</v>
      </c>
      <c r="R329" s="17" t="s">
        <v>30</v>
      </c>
      <c r="S329" s="22">
        <v>0</v>
      </c>
      <c r="T329" s="25" t="s">
        <v>611</v>
      </c>
      <c r="U329" s="22">
        <v>143744</v>
      </c>
      <c r="V329" s="23">
        <f>SUM(Q329+S329+U329)</f>
        <v>253813</v>
      </c>
      <c r="W329" s="17"/>
    </row>
    <row r="330" spans="2:25" x14ac:dyDescent="0.2">
      <c r="B330" s="14">
        <v>43374</v>
      </c>
      <c r="C330" s="25">
        <v>194809</v>
      </c>
      <c r="D330" s="25">
        <v>372</v>
      </c>
      <c r="E330" s="19" t="s">
        <v>469</v>
      </c>
      <c r="F330" s="16" t="s">
        <v>307</v>
      </c>
      <c r="G330" s="19" t="s">
        <v>171</v>
      </c>
      <c r="H330" s="19" t="s">
        <v>25</v>
      </c>
      <c r="I330" s="19" t="s">
        <v>37</v>
      </c>
      <c r="J330" s="17" t="s">
        <v>612</v>
      </c>
      <c r="K330" s="18">
        <v>43402</v>
      </c>
      <c r="L330" s="18">
        <v>43404</v>
      </c>
      <c r="M330" s="17" t="s">
        <v>39</v>
      </c>
      <c r="N330" s="19" t="s">
        <v>314</v>
      </c>
      <c r="O330" s="25">
        <v>3</v>
      </c>
      <c r="P330" s="25">
        <v>2018</v>
      </c>
      <c r="Q330" s="22">
        <v>188690</v>
      </c>
      <c r="R330" s="17" t="s">
        <v>439</v>
      </c>
      <c r="S330" s="22">
        <v>12500</v>
      </c>
      <c r="T330" s="25" t="s">
        <v>613</v>
      </c>
      <c r="U330" s="22">
        <v>97456</v>
      </c>
      <c r="V330" s="23">
        <f>SUM(Q330+S330+U330)</f>
        <v>298646</v>
      </c>
      <c r="W330" s="17"/>
    </row>
    <row r="331" spans="2:25" x14ac:dyDescent="0.2">
      <c r="B331" s="14">
        <v>43374</v>
      </c>
      <c r="C331" s="25">
        <v>194943</v>
      </c>
      <c r="D331" s="25">
        <v>376</v>
      </c>
      <c r="E331" s="19" t="s">
        <v>437</v>
      </c>
      <c r="F331" s="16" t="s">
        <v>307</v>
      </c>
      <c r="G331" s="19" t="s">
        <v>171</v>
      </c>
      <c r="H331" s="19" t="s">
        <v>25</v>
      </c>
      <c r="I331" s="19" t="s">
        <v>37</v>
      </c>
      <c r="J331" s="17" t="s">
        <v>614</v>
      </c>
      <c r="K331" s="18">
        <v>43402</v>
      </c>
      <c r="L331" s="18">
        <v>43404</v>
      </c>
      <c r="M331" s="17" t="s">
        <v>39</v>
      </c>
      <c r="N331" s="19" t="s">
        <v>40</v>
      </c>
      <c r="O331" s="25">
        <v>3</v>
      </c>
      <c r="P331" s="25">
        <v>2018</v>
      </c>
      <c r="Q331" s="22">
        <v>188690</v>
      </c>
      <c r="R331" s="17" t="s">
        <v>439</v>
      </c>
      <c r="S331" s="22">
        <v>5000</v>
      </c>
      <c r="T331" s="25" t="s">
        <v>613</v>
      </c>
      <c r="U331" s="22">
        <v>97456</v>
      </c>
      <c r="V331" s="23">
        <f>SUM(Q331+S331+U331)</f>
        <v>291146</v>
      </c>
      <c r="W331" s="17"/>
    </row>
    <row r="332" spans="2:25" x14ac:dyDescent="0.2">
      <c r="B332" s="14">
        <v>43374</v>
      </c>
      <c r="C332" s="15">
        <v>192705</v>
      </c>
      <c r="D332" s="15">
        <v>357</v>
      </c>
      <c r="E332" s="16" t="s">
        <v>73</v>
      </c>
      <c r="F332" s="16" t="s">
        <v>74</v>
      </c>
      <c r="G332" s="16" t="s">
        <v>541</v>
      </c>
      <c r="H332" s="16" t="s">
        <v>25</v>
      </c>
      <c r="I332" s="16" t="s">
        <v>26</v>
      </c>
      <c r="J332" s="17" t="s">
        <v>553</v>
      </c>
      <c r="K332" s="18">
        <v>43389</v>
      </c>
      <c r="L332" s="18">
        <v>43392</v>
      </c>
      <c r="M332" s="17" t="s">
        <v>28</v>
      </c>
      <c r="N332" s="19" t="s">
        <v>29</v>
      </c>
      <c r="O332" s="15">
        <v>4</v>
      </c>
      <c r="P332" s="15">
        <v>2018</v>
      </c>
      <c r="Q332" s="20">
        <v>1076657</v>
      </c>
      <c r="R332" s="21" t="s">
        <v>30</v>
      </c>
      <c r="S332" s="32">
        <f>(93*683.7)</f>
        <v>63584.100000000006</v>
      </c>
      <c r="T332" s="15" t="s">
        <v>554</v>
      </c>
      <c r="U332" s="23">
        <v>348608</v>
      </c>
      <c r="V332" s="23">
        <f>SUM(Q332+S332+U332)</f>
        <v>1488849.1</v>
      </c>
      <c r="W332" s="21"/>
    </row>
    <row r="333" spans="2:25" s="26" customFormat="1" ht="12" customHeight="1" x14ac:dyDescent="0.2">
      <c r="B333" s="14">
        <v>43374</v>
      </c>
      <c r="C333" s="15">
        <v>191996</v>
      </c>
      <c r="D333" s="15">
        <v>347</v>
      </c>
      <c r="E333" s="16" t="s">
        <v>73</v>
      </c>
      <c r="F333" s="16" t="s">
        <v>74</v>
      </c>
      <c r="G333" s="16" t="s">
        <v>615</v>
      </c>
      <c r="H333" s="16" t="s">
        <v>25</v>
      </c>
      <c r="I333" s="16" t="s">
        <v>26</v>
      </c>
      <c r="J333" s="17" t="s">
        <v>616</v>
      </c>
      <c r="K333" s="18">
        <v>43393</v>
      </c>
      <c r="L333" s="18">
        <v>43399</v>
      </c>
      <c r="M333" s="17" t="s">
        <v>28</v>
      </c>
      <c r="N333" s="19" t="s">
        <v>29</v>
      </c>
      <c r="O333" s="15">
        <v>5</v>
      </c>
      <c r="P333" s="15">
        <v>2018</v>
      </c>
      <c r="Q333" s="20">
        <v>1727398</v>
      </c>
      <c r="R333" s="21" t="s">
        <v>30</v>
      </c>
      <c r="S333" s="22">
        <v>140</v>
      </c>
      <c r="T333" s="15" t="s">
        <v>617</v>
      </c>
      <c r="U333" s="23">
        <v>1078331</v>
      </c>
      <c r="V333" s="23">
        <f>SUM(Q333+S333+U333)</f>
        <v>2805869</v>
      </c>
      <c r="W333" s="21"/>
    </row>
    <row r="334" spans="2:25" s="26" customFormat="1" ht="12" customHeight="1" x14ac:dyDescent="0.2">
      <c r="B334" s="14">
        <v>43374</v>
      </c>
      <c r="C334" s="25">
        <v>191649</v>
      </c>
      <c r="D334" s="25">
        <v>343</v>
      </c>
      <c r="E334" s="19" t="s">
        <v>73</v>
      </c>
      <c r="F334" s="16" t="s">
        <v>74</v>
      </c>
      <c r="G334" s="19" t="s">
        <v>43</v>
      </c>
      <c r="H334" s="19" t="s">
        <v>36</v>
      </c>
      <c r="I334" s="19" t="s">
        <v>37</v>
      </c>
      <c r="J334" s="17" t="s">
        <v>571</v>
      </c>
      <c r="K334" s="18">
        <v>43376</v>
      </c>
      <c r="L334" s="18">
        <v>43376</v>
      </c>
      <c r="M334" s="17" t="s">
        <v>28</v>
      </c>
      <c r="N334" s="19" t="s">
        <v>29</v>
      </c>
      <c r="O334" s="25">
        <v>1</v>
      </c>
      <c r="P334" s="25">
        <v>2018</v>
      </c>
      <c r="Q334" s="22">
        <v>41848</v>
      </c>
      <c r="R334" s="17" t="s">
        <v>30</v>
      </c>
      <c r="S334" s="22">
        <v>0</v>
      </c>
      <c r="T334" s="15" t="s">
        <v>31</v>
      </c>
      <c r="U334" s="22">
        <v>0</v>
      </c>
      <c r="V334" s="23">
        <f>SUM(Q334+S334+U334)</f>
        <v>41848</v>
      </c>
      <c r="W334" s="17"/>
      <c r="X334" s="24"/>
      <c r="Y334" s="24"/>
    </row>
    <row r="335" spans="2:25" s="26" customFormat="1" ht="12" customHeight="1" x14ac:dyDescent="0.2">
      <c r="B335" s="14">
        <v>43374</v>
      </c>
      <c r="C335" s="15">
        <v>191674</v>
      </c>
      <c r="D335" s="15">
        <v>348</v>
      </c>
      <c r="E335" s="16" t="s">
        <v>52</v>
      </c>
      <c r="F335" s="16" t="s">
        <v>545</v>
      </c>
      <c r="G335" s="16" t="s">
        <v>618</v>
      </c>
      <c r="H335" s="16" t="s">
        <v>25</v>
      </c>
      <c r="I335" s="16" t="s">
        <v>26</v>
      </c>
      <c r="J335" s="17" t="s">
        <v>619</v>
      </c>
      <c r="K335" s="18">
        <v>43393</v>
      </c>
      <c r="L335" s="18">
        <v>43400</v>
      </c>
      <c r="M335" s="17" t="s">
        <v>55</v>
      </c>
      <c r="N335" s="19" t="s">
        <v>40</v>
      </c>
      <c r="O335" s="15">
        <v>6</v>
      </c>
      <c r="P335" s="15">
        <v>2018</v>
      </c>
      <c r="Q335" s="20">
        <v>1480635</v>
      </c>
      <c r="R335" s="21" t="s">
        <v>30</v>
      </c>
      <c r="S335" s="22">
        <v>178</v>
      </c>
      <c r="T335" s="15" t="s">
        <v>620</v>
      </c>
      <c r="U335" s="23">
        <v>1078330</v>
      </c>
      <c r="V335" s="23">
        <f>SUM(Q335+S335+U335)</f>
        <v>2559143</v>
      </c>
      <c r="W335" s="21"/>
      <c r="X335" s="24"/>
      <c r="Y335" s="24"/>
    </row>
    <row r="336" spans="2:25" s="26" customFormat="1" ht="12" customHeight="1" x14ac:dyDescent="0.2">
      <c r="B336" s="14">
        <v>43405</v>
      </c>
      <c r="C336" s="15">
        <v>201426</v>
      </c>
      <c r="D336" s="15">
        <v>435</v>
      </c>
      <c r="E336" s="16" t="s">
        <v>70</v>
      </c>
      <c r="F336" s="16" t="s">
        <v>71</v>
      </c>
      <c r="G336" s="16" t="s">
        <v>621</v>
      </c>
      <c r="H336" s="16" t="s">
        <v>25</v>
      </c>
      <c r="I336" s="16" t="s">
        <v>26</v>
      </c>
      <c r="J336" s="17" t="s">
        <v>622</v>
      </c>
      <c r="K336" s="18">
        <v>43429</v>
      </c>
      <c r="L336" s="18">
        <v>43435</v>
      </c>
      <c r="M336" s="17" t="s">
        <v>55</v>
      </c>
      <c r="N336" s="19" t="s">
        <v>40</v>
      </c>
      <c r="O336" s="15">
        <v>6</v>
      </c>
      <c r="P336" s="15">
        <v>2018</v>
      </c>
      <c r="Q336" s="20">
        <v>0</v>
      </c>
      <c r="R336" s="21" t="s">
        <v>623</v>
      </c>
      <c r="S336" s="22">
        <v>0</v>
      </c>
      <c r="T336" s="15" t="s">
        <v>31</v>
      </c>
      <c r="U336" s="23">
        <v>0</v>
      </c>
      <c r="V336" s="23">
        <f>SUM(Q336+S336+U336)</f>
        <v>0</v>
      </c>
      <c r="W336" s="21" t="s">
        <v>81</v>
      </c>
      <c r="X336" s="24"/>
      <c r="Y336" s="24"/>
    </row>
    <row r="337" spans="2:25" s="26" customFormat="1" ht="12" customHeight="1" x14ac:dyDescent="0.2">
      <c r="B337" s="14">
        <v>43405</v>
      </c>
      <c r="C337" s="15">
        <v>196578</v>
      </c>
      <c r="D337" s="15">
        <v>389</v>
      </c>
      <c r="E337" s="16" t="s">
        <v>624</v>
      </c>
      <c r="F337" s="16" t="s">
        <v>625</v>
      </c>
      <c r="G337" s="16" t="s">
        <v>626</v>
      </c>
      <c r="H337" s="16" t="s">
        <v>25</v>
      </c>
      <c r="I337" s="16" t="s">
        <v>26</v>
      </c>
      <c r="J337" s="17" t="s">
        <v>627</v>
      </c>
      <c r="K337" s="18">
        <v>43409</v>
      </c>
      <c r="L337" s="18">
        <v>43412</v>
      </c>
      <c r="M337" s="17" t="s">
        <v>55</v>
      </c>
      <c r="N337" s="19" t="s">
        <v>40</v>
      </c>
      <c r="O337" s="15">
        <v>4</v>
      </c>
      <c r="P337" s="15">
        <v>2018</v>
      </c>
      <c r="Q337" s="20">
        <v>0</v>
      </c>
      <c r="R337" s="21" t="s">
        <v>628</v>
      </c>
      <c r="S337" s="22">
        <v>0</v>
      </c>
      <c r="T337" s="15" t="s">
        <v>31</v>
      </c>
      <c r="U337" s="23">
        <v>0</v>
      </c>
      <c r="V337" s="23">
        <f>SUM(Q337+S337+U337)</f>
        <v>0</v>
      </c>
      <c r="W337" s="21" t="s">
        <v>81</v>
      </c>
      <c r="X337" s="24"/>
      <c r="Y337" s="24"/>
    </row>
    <row r="338" spans="2:25" s="26" customFormat="1" ht="12" customHeight="1" x14ac:dyDescent="0.2">
      <c r="B338" s="14">
        <v>43405</v>
      </c>
      <c r="C338" s="15">
        <v>201599</v>
      </c>
      <c r="D338" s="15">
        <v>431</v>
      </c>
      <c r="E338" s="16" t="s">
        <v>41</v>
      </c>
      <c r="F338" s="16" t="s">
        <v>42</v>
      </c>
      <c r="G338" s="16" t="s">
        <v>621</v>
      </c>
      <c r="H338" s="16" t="s">
        <v>25</v>
      </c>
      <c r="I338" s="16" t="s">
        <v>26</v>
      </c>
      <c r="J338" s="17" t="s">
        <v>629</v>
      </c>
      <c r="K338" s="18">
        <v>43429</v>
      </c>
      <c r="L338" s="18">
        <v>43435</v>
      </c>
      <c r="M338" s="17" t="s">
        <v>39</v>
      </c>
      <c r="N338" s="19" t="s">
        <v>40</v>
      </c>
      <c r="O338" s="15">
        <v>6</v>
      </c>
      <c r="P338" s="15">
        <v>2018</v>
      </c>
      <c r="Q338" s="20">
        <v>0</v>
      </c>
      <c r="R338" s="21" t="s">
        <v>623</v>
      </c>
      <c r="S338" s="22">
        <v>0</v>
      </c>
      <c r="T338" s="15" t="s">
        <v>31</v>
      </c>
      <c r="U338" s="23">
        <v>0</v>
      </c>
      <c r="V338" s="23">
        <f>SUM(Q338+S338+U338)</f>
        <v>0</v>
      </c>
      <c r="W338" s="21" t="s">
        <v>81</v>
      </c>
      <c r="X338" s="24"/>
      <c r="Y338" s="24"/>
    </row>
    <row r="339" spans="2:25" s="26" customFormat="1" ht="12" customHeight="1" x14ac:dyDescent="0.2">
      <c r="B339" s="14">
        <v>43405</v>
      </c>
      <c r="C339" s="15">
        <v>196168</v>
      </c>
      <c r="D339" s="15">
        <v>386</v>
      </c>
      <c r="E339" s="16" t="s">
        <v>169</v>
      </c>
      <c r="F339" s="16" t="s">
        <v>549</v>
      </c>
      <c r="G339" s="16" t="s">
        <v>24</v>
      </c>
      <c r="H339" s="16" t="s">
        <v>25</v>
      </c>
      <c r="I339" s="16" t="s">
        <v>26</v>
      </c>
      <c r="J339" s="17" t="s">
        <v>630</v>
      </c>
      <c r="K339" s="18">
        <v>43407</v>
      </c>
      <c r="L339" s="18">
        <v>43414</v>
      </c>
      <c r="M339" s="17" t="s">
        <v>177</v>
      </c>
      <c r="N339" s="19" t="s">
        <v>40</v>
      </c>
      <c r="O339" s="15">
        <v>6</v>
      </c>
      <c r="P339" s="15">
        <v>2018</v>
      </c>
      <c r="Q339" s="20">
        <v>1926560</v>
      </c>
      <c r="R339" s="21" t="s">
        <v>30</v>
      </c>
      <c r="S339" s="22">
        <v>0</v>
      </c>
      <c r="T339" s="15" t="s">
        <v>631</v>
      </c>
      <c r="U339" s="20">
        <v>479189</v>
      </c>
      <c r="V339" s="23">
        <f>SUM(Q339+S339+U339)</f>
        <v>2405749</v>
      </c>
      <c r="W339" s="21"/>
      <c r="X339" s="24"/>
      <c r="Y339" s="24"/>
    </row>
    <row r="340" spans="2:25" s="26" customFormat="1" ht="12" customHeight="1" x14ac:dyDescent="0.2">
      <c r="B340" s="14">
        <v>43405</v>
      </c>
      <c r="C340" s="15">
        <v>201120</v>
      </c>
      <c r="D340" s="15">
        <v>428</v>
      </c>
      <c r="E340" s="16" t="s">
        <v>169</v>
      </c>
      <c r="F340" s="16" t="s">
        <v>549</v>
      </c>
      <c r="G340" s="16" t="s">
        <v>632</v>
      </c>
      <c r="H340" s="16" t="s">
        <v>25</v>
      </c>
      <c r="I340" s="16" t="s">
        <v>26</v>
      </c>
      <c r="J340" s="17" t="s">
        <v>633</v>
      </c>
      <c r="K340" s="18">
        <v>43430</v>
      </c>
      <c r="L340" s="18">
        <v>43432</v>
      </c>
      <c r="M340" s="17" t="s">
        <v>177</v>
      </c>
      <c r="N340" s="19" t="s">
        <v>40</v>
      </c>
      <c r="O340" s="15">
        <v>3</v>
      </c>
      <c r="P340" s="15">
        <v>2018</v>
      </c>
      <c r="Q340" s="20">
        <v>0</v>
      </c>
      <c r="R340" s="29" t="s">
        <v>634</v>
      </c>
      <c r="S340" s="30">
        <f>(87*667.46)</f>
        <v>58069.020000000004</v>
      </c>
      <c r="T340" s="15" t="s">
        <v>635</v>
      </c>
      <c r="U340" s="23">
        <v>835160</v>
      </c>
      <c r="V340" s="23">
        <f>SUM(Q340+S340+U340)</f>
        <v>893229.02</v>
      </c>
      <c r="W340" s="21"/>
      <c r="X340" s="24"/>
      <c r="Y340" s="24"/>
    </row>
    <row r="341" spans="2:25" x14ac:dyDescent="0.2">
      <c r="B341" s="14">
        <v>43405</v>
      </c>
      <c r="C341" s="15">
        <v>197366</v>
      </c>
      <c r="D341" s="15">
        <v>395</v>
      </c>
      <c r="E341" s="16" t="s">
        <v>95</v>
      </c>
      <c r="F341" s="16" t="s">
        <v>636</v>
      </c>
      <c r="G341" s="16" t="s">
        <v>637</v>
      </c>
      <c r="H341" s="16" t="s">
        <v>25</v>
      </c>
      <c r="I341" s="16" t="s">
        <v>26</v>
      </c>
      <c r="J341" s="21" t="s">
        <v>638</v>
      </c>
      <c r="K341" s="28">
        <v>43408</v>
      </c>
      <c r="L341" s="28">
        <v>43413</v>
      </c>
      <c r="M341" s="21" t="s">
        <v>55</v>
      </c>
      <c r="N341" s="16" t="s">
        <v>40</v>
      </c>
      <c r="O341" s="15">
        <v>5</v>
      </c>
      <c r="P341" s="15">
        <v>2018</v>
      </c>
      <c r="Q341" s="20">
        <v>0</v>
      </c>
      <c r="R341" s="21" t="s">
        <v>639</v>
      </c>
      <c r="S341" s="20">
        <v>0</v>
      </c>
      <c r="T341" s="15" t="s">
        <v>640</v>
      </c>
      <c r="U341" s="23">
        <v>203782</v>
      </c>
      <c r="V341" s="23">
        <f>SUM(Q341+S341+U341)</f>
        <v>203782</v>
      </c>
      <c r="W341" s="21"/>
    </row>
    <row r="342" spans="2:25" x14ac:dyDescent="0.2">
      <c r="B342" s="14">
        <v>43405</v>
      </c>
      <c r="C342" s="15">
        <v>201210</v>
      </c>
      <c r="D342" s="15">
        <v>436</v>
      </c>
      <c r="E342" s="16" t="s">
        <v>157</v>
      </c>
      <c r="F342" s="16" t="s">
        <v>158</v>
      </c>
      <c r="G342" s="16" t="s">
        <v>393</v>
      </c>
      <c r="H342" s="16" t="s">
        <v>25</v>
      </c>
      <c r="I342" s="16" t="s">
        <v>26</v>
      </c>
      <c r="J342" s="17" t="s">
        <v>641</v>
      </c>
      <c r="K342" s="18">
        <v>43430</v>
      </c>
      <c r="L342" s="18">
        <v>43434</v>
      </c>
      <c r="M342" s="17" t="s">
        <v>39</v>
      </c>
      <c r="N342" s="19" t="s">
        <v>40</v>
      </c>
      <c r="O342" s="15">
        <v>5</v>
      </c>
      <c r="P342" s="15">
        <v>2018</v>
      </c>
      <c r="Q342" s="20">
        <v>962136</v>
      </c>
      <c r="R342" s="21" t="s">
        <v>30</v>
      </c>
      <c r="S342" s="22">
        <v>0</v>
      </c>
      <c r="T342" s="15" t="s">
        <v>642</v>
      </c>
      <c r="U342" s="23">
        <v>2116510</v>
      </c>
      <c r="V342" s="23">
        <f>SUM(Q342+S342+U342)</f>
        <v>3078646</v>
      </c>
      <c r="W342" s="21"/>
    </row>
    <row r="343" spans="2:25" s="26" customFormat="1" ht="12" customHeight="1" x14ac:dyDescent="0.2">
      <c r="B343" s="14">
        <v>43405</v>
      </c>
      <c r="C343" s="15">
        <v>201084</v>
      </c>
      <c r="D343" s="15">
        <v>427</v>
      </c>
      <c r="E343" s="16" t="s">
        <v>103</v>
      </c>
      <c r="F343" s="16" t="s">
        <v>104</v>
      </c>
      <c r="G343" s="16" t="s">
        <v>90</v>
      </c>
      <c r="H343" s="16" t="s">
        <v>25</v>
      </c>
      <c r="I343" s="16" t="s">
        <v>26</v>
      </c>
      <c r="J343" s="17" t="s">
        <v>643</v>
      </c>
      <c r="K343" s="18">
        <v>43432</v>
      </c>
      <c r="L343" s="18">
        <v>43434</v>
      </c>
      <c r="M343" s="17" t="s">
        <v>28</v>
      </c>
      <c r="N343" s="19" t="s">
        <v>29</v>
      </c>
      <c r="O343" s="15">
        <v>3</v>
      </c>
      <c r="P343" s="15">
        <v>2018</v>
      </c>
      <c r="Q343" s="20">
        <v>577886</v>
      </c>
      <c r="R343" s="21" t="s">
        <v>30</v>
      </c>
      <c r="S343" s="22">
        <v>47975</v>
      </c>
      <c r="T343" s="15" t="s">
        <v>644</v>
      </c>
      <c r="U343" s="23">
        <v>550400</v>
      </c>
      <c r="V343" s="23">
        <f>SUM(Q343+S343+U343)</f>
        <v>1176261</v>
      </c>
      <c r="W343" s="21"/>
      <c r="X343" s="24"/>
      <c r="Y343" s="24"/>
    </row>
    <row r="344" spans="2:25" x14ac:dyDescent="0.2">
      <c r="B344" s="14">
        <v>43405</v>
      </c>
      <c r="C344" s="25">
        <v>200101</v>
      </c>
      <c r="D344" s="25">
        <v>418</v>
      </c>
      <c r="E344" s="19" t="s">
        <v>103</v>
      </c>
      <c r="F344" s="16" t="s">
        <v>104</v>
      </c>
      <c r="G344" s="19" t="s">
        <v>645</v>
      </c>
      <c r="H344" s="19" t="s">
        <v>25</v>
      </c>
      <c r="I344" s="19" t="s">
        <v>37</v>
      </c>
      <c r="J344" s="17" t="s">
        <v>646</v>
      </c>
      <c r="K344" s="18">
        <v>43425</v>
      </c>
      <c r="L344" s="18">
        <v>43426</v>
      </c>
      <c r="M344" s="17" t="s">
        <v>28</v>
      </c>
      <c r="N344" s="19" t="s">
        <v>29</v>
      </c>
      <c r="O344" s="25">
        <v>2</v>
      </c>
      <c r="P344" s="25">
        <v>2018</v>
      </c>
      <c r="Q344" s="22">
        <v>104620</v>
      </c>
      <c r="R344" s="17" t="s">
        <v>30</v>
      </c>
      <c r="S344" s="22">
        <v>0</v>
      </c>
      <c r="T344" s="25" t="s">
        <v>647</v>
      </c>
      <c r="U344" s="22">
        <v>119888</v>
      </c>
      <c r="V344" s="23">
        <f>SUM(Q344+S344+U344)</f>
        <v>224508</v>
      </c>
      <c r="W344" s="17"/>
    </row>
    <row r="345" spans="2:25" s="26" customFormat="1" ht="12" customHeight="1" x14ac:dyDescent="0.2">
      <c r="B345" s="14">
        <v>43405</v>
      </c>
      <c r="C345" s="15">
        <v>194667</v>
      </c>
      <c r="D345" s="15">
        <v>385</v>
      </c>
      <c r="E345" s="16" t="s">
        <v>441</v>
      </c>
      <c r="F345" s="16" t="s">
        <v>442</v>
      </c>
      <c r="G345" s="16" t="s">
        <v>24</v>
      </c>
      <c r="H345" s="16" t="s">
        <v>25</v>
      </c>
      <c r="I345" s="16" t="s">
        <v>26</v>
      </c>
      <c r="J345" s="17" t="s">
        <v>648</v>
      </c>
      <c r="K345" s="18">
        <v>43407</v>
      </c>
      <c r="L345" s="18">
        <v>43414</v>
      </c>
      <c r="M345" s="17" t="s">
        <v>177</v>
      </c>
      <c r="N345" s="19" t="s">
        <v>40</v>
      </c>
      <c r="O345" s="15">
        <v>6</v>
      </c>
      <c r="P345" s="15">
        <v>2018</v>
      </c>
      <c r="Q345" s="20">
        <v>1651311</v>
      </c>
      <c r="R345" s="21" t="s">
        <v>30</v>
      </c>
      <c r="S345" s="22">
        <v>0</v>
      </c>
      <c r="T345" s="15" t="s">
        <v>649</v>
      </c>
      <c r="U345" s="20">
        <v>479189</v>
      </c>
      <c r="V345" s="23">
        <f>SUM(Q345+S345+U345)</f>
        <v>2130500</v>
      </c>
      <c r="W345" s="21"/>
      <c r="X345" s="24"/>
      <c r="Y345" s="24"/>
    </row>
    <row r="346" spans="2:25" x14ac:dyDescent="0.2">
      <c r="B346" s="14">
        <v>43405</v>
      </c>
      <c r="C346" s="25">
        <v>199326</v>
      </c>
      <c r="D346" s="25">
        <v>414</v>
      </c>
      <c r="E346" s="19" t="s">
        <v>441</v>
      </c>
      <c r="F346" s="16" t="s">
        <v>442</v>
      </c>
      <c r="G346" s="19" t="s">
        <v>59</v>
      </c>
      <c r="H346" s="19" t="s">
        <v>25</v>
      </c>
      <c r="I346" s="19" t="s">
        <v>37</v>
      </c>
      <c r="J346" s="17" t="s">
        <v>650</v>
      </c>
      <c r="K346" s="18">
        <v>43424</v>
      </c>
      <c r="L346" s="18">
        <v>43425</v>
      </c>
      <c r="M346" s="17" t="s">
        <v>177</v>
      </c>
      <c r="N346" s="19" t="s">
        <v>40</v>
      </c>
      <c r="O346" s="25">
        <v>2</v>
      </c>
      <c r="P346" s="25">
        <v>2018</v>
      </c>
      <c r="Q346" s="22">
        <v>110069</v>
      </c>
      <c r="R346" s="17" t="s">
        <v>439</v>
      </c>
      <c r="S346" s="22">
        <v>36000</v>
      </c>
      <c r="T346" s="25" t="s">
        <v>651</v>
      </c>
      <c r="U346" s="22">
        <v>133712</v>
      </c>
      <c r="V346" s="23">
        <f>SUM(Q346+S346+U346)</f>
        <v>279781</v>
      </c>
      <c r="W346" s="17"/>
    </row>
    <row r="347" spans="2:25" x14ac:dyDescent="0.2">
      <c r="B347" s="14">
        <v>43405</v>
      </c>
      <c r="C347" s="25">
        <v>200569</v>
      </c>
      <c r="D347" s="25">
        <v>422</v>
      </c>
      <c r="E347" s="19" t="s">
        <v>441</v>
      </c>
      <c r="F347" s="16" t="s">
        <v>442</v>
      </c>
      <c r="G347" s="19" t="s">
        <v>253</v>
      </c>
      <c r="H347" s="19" t="s">
        <v>25</v>
      </c>
      <c r="I347" s="19" t="s">
        <v>37</v>
      </c>
      <c r="J347" s="17" t="s">
        <v>652</v>
      </c>
      <c r="K347" s="18">
        <v>43431</v>
      </c>
      <c r="L347" s="18">
        <v>43432</v>
      </c>
      <c r="M347" s="17" t="s">
        <v>177</v>
      </c>
      <c r="N347" s="19" t="s">
        <v>40</v>
      </c>
      <c r="O347" s="25">
        <v>2</v>
      </c>
      <c r="P347" s="25">
        <v>2018</v>
      </c>
      <c r="Q347" s="22">
        <v>110069</v>
      </c>
      <c r="R347" s="17" t="s">
        <v>439</v>
      </c>
      <c r="S347" s="22">
        <v>20000</v>
      </c>
      <c r="T347" s="25" t="s">
        <v>653</v>
      </c>
      <c r="U347" s="22">
        <v>157296</v>
      </c>
      <c r="V347" s="23">
        <f>SUM(Q347+S347+U347)</f>
        <v>287365</v>
      </c>
      <c r="W347" s="17"/>
    </row>
    <row r="348" spans="2:25" x14ac:dyDescent="0.2">
      <c r="B348" s="14">
        <v>43405</v>
      </c>
      <c r="C348" s="15">
        <v>196157</v>
      </c>
      <c r="D348" s="15">
        <v>380</v>
      </c>
      <c r="E348" s="16" t="s">
        <v>22</v>
      </c>
      <c r="F348" s="16" t="s">
        <v>23</v>
      </c>
      <c r="G348" s="16" t="s">
        <v>24</v>
      </c>
      <c r="H348" s="16" t="s">
        <v>25</v>
      </c>
      <c r="I348" s="16" t="s">
        <v>26</v>
      </c>
      <c r="J348" s="17" t="s">
        <v>630</v>
      </c>
      <c r="K348" s="18">
        <v>43408</v>
      </c>
      <c r="L348" s="18">
        <v>43414</v>
      </c>
      <c r="M348" s="17" t="s">
        <v>28</v>
      </c>
      <c r="N348" s="19" t="s">
        <v>29</v>
      </c>
      <c r="O348" s="15">
        <v>6</v>
      </c>
      <c r="P348" s="15">
        <v>2018</v>
      </c>
      <c r="Q348" s="20">
        <v>1625535</v>
      </c>
      <c r="R348" s="21" t="s">
        <v>30</v>
      </c>
      <c r="S348" s="22">
        <v>0</v>
      </c>
      <c r="T348" s="15" t="s">
        <v>649</v>
      </c>
      <c r="U348" s="20">
        <v>479189</v>
      </c>
      <c r="V348" s="23">
        <f>SUM(Q348+S348+U348)</f>
        <v>2104724</v>
      </c>
      <c r="W348" s="21"/>
    </row>
    <row r="349" spans="2:25" s="26" customFormat="1" ht="12" customHeight="1" x14ac:dyDescent="0.2">
      <c r="B349" s="14">
        <v>43405</v>
      </c>
      <c r="C349" s="15">
        <v>196163</v>
      </c>
      <c r="D349" s="15">
        <v>382</v>
      </c>
      <c r="E349" s="16" t="s">
        <v>162</v>
      </c>
      <c r="F349" s="16" t="s">
        <v>104</v>
      </c>
      <c r="G349" s="16" t="s">
        <v>24</v>
      </c>
      <c r="H349" s="16" t="s">
        <v>25</v>
      </c>
      <c r="I349" s="16" t="s">
        <v>26</v>
      </c>
      <c r="J349" s="17" t="s">
        <v>630</v>
      </c>
      <c r="K349" s="18">
        <v>43407</v>
      </c>
      <c r="L349" s="18">
        <v>43414</v>
      </c>
      <c r="M349" s="17" t="s">
        <v>28</v>
      </c>
      <c r="N349" s="19" t="s">
        <v>29</v>
      </c>
      <c r="O349" s="15">
        <v>6</v>
      </c>
      <c r="P349" s="15">
        <v>2018</v>
      </c>
      <c r="Q349" s="20">
        <v>1926560</v>
      </c>
      <c r="R349" s="21" t="s">
        <v>30</v>
      </c>
      <c r="S349" s="22">
        <v>0</v>
      </c>
      <c r="T349" s="15" t="s">
        <v>649</v>
      </c>
      <c r="U349" s="20">
        <v>479189</v>
      </c>
      <c r="V349" s="23">
        <f>SUM(Q349+S349+U349)</f>
        <v>2405749</v>
      </c>
      <c r="W349" s="21"/>
    </row>
    <row r="350" spans="2:25" x14ac:dyDescent="0.2">
      <c r="B350" s="14">
        <v>43405</v>
      </c>
      <c r="C350" s="15">
        <v>200020</v>
      </c>
      <c r="D350" s="15">
        <v>410</v>
      </c>
      <c r="E350" s="16" t="s">
        <v>162</v>
      </c>
      <c r="F350" s="16" t="s">
        <v>104</v>
      </c>
      <c r="G350" s="16" t="s">
        <v>393</v>
      </c>
      <c r="H350" s="16" t="s">
        <v>25</v>
      </c>
      <c r="I350" s="16" t="s">
        <v>26</v>
      </c>
      <c r="J350" s="17" t="s">
        <v>654</v>
      </c>
      <c r="K350" s="18">
        <v>43423</v>
      </c>
      <c r="L350" s="18">
        <v>43427</v>
      </c>
      <c r="M350" s="17" t="s">
        <v>28</v>
      </c>
      <c r="N350" s="19" t="s">
        <v>40</v>
      </c>
      <c r="O350" s="15">
        <v>5</v>
      </c>
      <c r="P350" s="15">
        <v>2018</v>
      </c>
      <c r="Q350" s="20">
        <v>1126809</v>
      </c>
      <c r="R350" s="21" t="s">
        <v>30</v>
      </c>
      <c r="S350" s="22">
        <v>286</v>
      </c>
      <c r="T350" s="15" t="s">
        <v>655</v>
      </c>
      <c r="U350" s="20">
        <v>746724</v>
      </c>
      <c r="V350" s="23">
        <f>SUM(Q350+S350+U350)</f>
        <v>1873819</v>
      </c>
      <c r="W350" s="21"/>
    </row>
    <row r="351" spans="2:25" x14ac:dyDescent="0.2">
      <c r="B351" s="14">
        <v>43405</v>
      </c>
      <c r="C351" s="15">
        <v>196164</v>
      </c>
      <c r="D351" s="15">
        <v>381</v>
      </c>
      <c r="E351" s="16" t="s">
        <v>70</v>
      </c>
      <c r="F351" s="16" t="s">
        <v>71</v>
      </c>
      <c r="G351" s="16" t="s">
        <v>24</v>
      </c>
      <c r="H351" s="16" t="s">
        <v>25</v>
      </c>
      <c r="I351" s="16" t="s">
        <v>26</v>
      </c>
      <c r="J351" s="17" t="s">
        <v>630</v>
      </c>
      <c r="K351" s="18">
        <v>43407</v>
      </c>
      <c r="L351" s="18">
        <v>43414</v>
      </c>
      <c r="M351" s="17" t="s">
        <v>55</v>
      </c>
      <c r="N351" s="19" t="s">
        <v>40</v>
      </c>
      <c r="O351" s="15">
        <v>6</v>
      </c>
      <c r="P351" s="15">
        <v>2018</v>
      </c>
      <c r="Q351" s="20">
        <v>1651311</v>
      </c>
      <c r="R351" s="21" t="s">
        <v>30</v>
      </c>
      <c r="S351" s="22">
        <v>0</v>
      </c>
      <c r="T351" s="15" t="s">
        <v>649</v>
      </c>
      <c r="U351" s="20">
        <v>479189</v>
      </c>
      <c r="V351" s="23">
        <f>SUM(Q351+S351+U351)</f>
        <v>2130500</v>
      </c>
      <c r="W351" s="21"/>
    </row>
    <row r="352" spans="2:25" x14ac:dyDescent="0.2">
      <c r="B352" s="14">
        <v>43405</v>
      </c>
      <c r="C352" s="25">
        <v>200629</v>
      </c>
      <c r="D352" s="25">
        <v>424</v>
      </c>
      <c r="E352" s="19" t="s">
        <v>70</v>
      </c>
      <c r="F352" s="16" t="s">
        <v>71</v>
      </c>
      <c r="G352" s="19" t="s">
        <v>43</v>
      </c>
      <c r="H352" s="19" t="s">
        <v>36</v>
      </c>
      <c r="I352" s="19" t="s">
        <v>37</v>
      </c>
      <c r="J352" s="17" t="s">
        <v>656</v>
      </c>
      <c r="K352" s="18">
        <v>43425</v>
      </c>
      <c r="L352" s="18">
        <v>43425</v>
      </c>
      <c r="M352" s="17" t="s">
        <v>55</v>
      </c>
      <c r="N352" s="19" t="s">
        <v>40</v>
      </c>
      <c r="O352" s="25">
        <v>1</v>
      </c>
      <c r="P352" s="25">
        <v>2018</v>
      </c>
      <c r="Q352" s="22">
        <v>31448</v>
      </c>
      <c r="R352" s="17" t="s">
        <v>30</v>
      </c>
      <c r="S352" s="22">
        <v>0</v>
      </c>
      <c r="T352" s="15" t="s">
        <v>31</v>
      </c>
      <c r="U352" s="22">
        <v>0</v>
      </c>
      <c r="V352" s="23">
        <f>SUM(Q352+S352+U352)</f>
        <v>31448</v>
      </c>
      <c r="W352" s="17"/>
    </row>
    <row r="353" spans="2:25" x14ac:dyDescent="0.2">
      <c r="B353" s="14">
        <v>43405</v>
      </c>
      <c r="C353" s="15">
        <v>195433</v>
      </c>
      <c r="D353" s="15">
        <v>379</v>
      </c>
      <c r="E353" s="16" t="s">
        <v>657</v>
      </c>
      <c r="F353" s="16" t="s">
        <v>658</v>
      </c>
      <c r="G353" s="16" t="s">
        <v>24</v>
      </c>
      <c r="H353" s="16" t="s">
        <v>25</v>
      </c>
      <c r="I353" s="16" t="s">
        <v>26</v>
      </c>
      <c r="J353" s="17" t="s">
        <v>659</v>
      </c>
      <c r="K353" s="18">
        <v>43407</v>
      </c>
      <c r="L353" s="18">
        <v>43414</v>
      </c>
      <c r="M353" s="17" t="s">
        <v>55</v>
      </c>
      <c r="N353" s="19" t="s">
        <v>40</v>
      </c>
      <c r="O353" s="15">
        <v>6</v>
      </c>
      <c r="P353" s="15">
        <v>2018</v>
      </c>
      <c r="Q353" s="20">
        <v>1651311</v>
      </c>
      <c r="R353" s="21" t="s">
        <v>30</v>
      </c>
      <c r="S353" s="22">
        <v>0</v>
      </c>
      <c r="T353" s="15" t="s">
        <v>649</v>
      </c>
      <c r="U353" s="20">
        <v>479189</v>
      </c>
      <c r="V353" s="23">
        <f>SUM(Q353+S353+U353)</f>
        <v>2130500</v>
      </c>
      <c r="W353" s="21"/>
    </row>
    <row r="354" spans="2:25" x14ac:dyDescent="0.2">
      <c r="B354" s="14">
        <v>43405</v>
      </c>
      <c r="C354" s="25">
        <v>197730</v>
      </c>
      <c r="D354" s="25">
        <v>400</v>
      </c>
      <c r="E354" s="19" t="s">
        <v>660</v>
      </c>
      <c r="F354" s="16" t="s">
        <v>112</v>
      </c>
      <c r="G354" s="19" t="s">
        <v>661</v>
      </c>
      <c r="H354" s="19" t="s">
        <v>25</v>
      </c>
      <c r="I354" s="19" t="s">
        <v>26</v>
      </c>
      <c r="J354" s="17" t="s">
        <v>662</v>
      </c>
      <c r="K354" s="18">
        <v>43415</v>
      </c>
      <c r="L354" s="18">
        <v>43420</v>
      </c>
      <c r="M354" s="17" t="s">
        <v>39</v>
      </c>
      <c r="N354" s="19" t="s">
        <v>40</v>
      </c>
      <c r="O354" s="25">
        <v>5</v>
      </c>
      <c r="P354" s="25">
        <v>2018</v>
      </c>
      <c r="Q354" s="22">
        <v>0</v>
      </c>
      <c r="R354" s="17" t="s">
        <v>663</v>
      </c>
      <c r="S354" s="22">
        <v>0</v>
      </c>
      <c r="T354" s="25" t="s">
        <v>558</v>
      </c>
      <c r="U354" s="22">
        <v>213210</v>
      </c>
      <c r="V354" s="23">
        <f>SUM(Q354+S354+U354)</f>
        <v>213210</v>
      </c>
      <c r="W354" s="17"/>
      <c r="X354" s="26"/>
      <c r="Y354" s="26"/>
    </row>
    <row r="355" spans="2:25" x14ac:dyDescent="0.2">
      <c r="B355" s="14">
        <v>43405</v>
      </c>
      <c r="C355" s="15">
        <v>196145</v>
      </c>
      <c r="D355" s="15">
        <v>383</v>
      </c>
      <c r="E355" s="16" t="s">
        <v>73</v>
      </c>
      <c r="F355" s="16" t="s">
        <v>74</v>
      </c>
      <c r="G355" s="16" t="s">
        <v>24</v>
      </c>
      <c r="H355" s="16" t="s">
        <v>25</v>
      </c>
      <c r="I355" s="16" t="s">
        <v>26</v>
      </c>
      <c r="J355" s="17" t="s">
        <v>630</v>
      </c>
      <c r="K355" s="18">
        <v>43407</v>
      </c>
      <c r="L355" s="18">
        <v>43411</v>
      </c>
      <c r="M355" s="17" t="s">
        <v>28</v>
      </c>
      <c r="N355" s="19" t="s">
        <v>29</v>
      </c>
      <c r="O355" s="15">
        <v>3</v>
      </c>
      <c r="P355" s="15">
        <v>2018</v>
      </c>
      <c r="Q355" s="20">
        <v>722460</v>
      </c>
      <c r="R355" s="21" t="s">
        <v>30</v>
      </c>
      <c r="S355" s="22">
        <f>(245*693.31)</f>
        <v>169860.94999999998</v>
      </c>
      <c r="T355" s="15" t="s">
        <v>649</v>
      </c>
      <c r="U355" s="20">
        <v>479189</v>
      </c>
      <c r="V355" s="23">
        <f>SUM(Q355+S355+U355)</f>
        <v>1371509.95</v>
      </c>
      <c r="W355" s="21"/>
      <c r="X355" s="26"/>
      <c r="Y355" s="26"/>
    </row>
    <row r="356" spans="2:25" x14ac:dyDescent="0.2">
      <c r="B356" s="14">
        <v>43405</v>
      </c>
      <c r="C356" s="15">
        <v>201208</v>
      </c>
      <c r="D356" s="15">
        <v>434</v>
      </c>
      <c r="E356" s="16" t="s">
        <v>73</v>
      </c>
      <c r="F356" s="16" t="s">
        <v>74</v>
      </c>
      <c r="G356" s="16" t="s">
        <v>393</v>
      </c>
      <c r="H356" s="16" t="s">
        <v>25</v>
      </c>
      <c r="I356" s="16" t="s">
        <v>26</v>
      </c>
      <c r="J356" s="17" t="s">
        <v>641</v>
      </c>
      <c r="K356" s="18">
        <v>43430</v>
      </c>
      <c r="L356" s="18">
        <v>43434</v>
      </c>
      <c r="M356" s="17" t="s">
        <v>28</v>
      </c>
      <c r="N356" s="19" t="s">
        <v>29</v>
      </c>
      <c r="O356" s="15">
        <v>5</v>
      </c>
      <c r="P356" s="15">
        <v>2018</v>
      </c>
      <c r="Q356" s="20">
        <v>1122491</v>
      </c>
      <c r="R356" s="29" t="s">
        <v>30</v>
      </c>
      <c r="S356" s="33">
        <v>256</v>
      </c>
      <c r="T356" s="15" t="s">
        <v>642</v>
      </c>
      <c r="U356" s="23">
        <v>2116509</v>
      </c>
      <c r="V356" s="23">
        <f>SUM(Q356+S356+U356)</f>
        <v>3239256</v>
      </c>
      <c r="W356" s="21"/>
      <c r="X356" s="26"/>
      <c r="Y356" s="26"/>
    </row>
    <row r="357" spans="2:25" x14ac:dyDescent="0.2">
      <c r="B357" s="14">
        <v>43405</v>
      </c>
      <c r="C357" s="25">
        <v>200627</v>
      </c>
      <c r="D357" s="25">
        <v>425</v>
      </c>
      <c r="E357" s="19" t="s">
        <v>73</v>
      </c>
      <c r="F357" s="16" t="s">
        <v>74</v>
      </c>
      <c r="G357" s="19" t="s">
        <v>43</v>
      </c>
      <c r="H357" s="19" t="s">
        <v>36</v>
      </c>
      <c r="I357" s="19" t="s">
        <v>37</v>
      </c>
      <c r="J357" s="17" t="s">
        <v>656</v>
      </c>
      <c r="K357" s="18">
        <v>43425</v>
      </c>
      <c r="L357" s="18">
        <v>43425</v>
      </c>
      <c r="M357" s="17" t="s">
        <v>28</v>
      </c>
      <c r="N357" s="19" t="s">
        <v>29</v>
      </c>
      <c r="O357" s="25">
        <v>1</v>
      </c>
      <c r="P357" s="25">
        <v>2018</v>
      </c>
      <c r="Q357" s="22">
        <v>41848</v>
      </c>
      <c r="R357" s="17" t="s">
        <v>30</v>
      </c>
      <c r="S357" s="22">
        <v>0</v>
      </c>
      <c r="T357" s="15" t="s">
        <v>31</v>
      </c>
      <c r="U357" s="22">
        <v>0</v>
      </c>
      <c r="V357" s="23">
        <f>SUM(Q357+S357+U357)</f>
        <v>41848</v>
      </c>
      <c r="W357" s="17"/>
      <c r="X357" s="26"/>
      <c r="Y357" s="26"/>
    </row>
    <row r="358" spans="2:25" x14ac:dyDescent="0.2">
      <c r="B358" s="14">
        <v>43405</v>
      </c>
      <c r="C358" s="25">
        <v>196763</v>
      </c>
      <c r="D358" s="25">
        <v>392</v>
      </c>
      <c r="E358" s="19" t="s">
        <v>45</v>
      </c>
      <c r="F358" s="16" t="s">
        <v>34</v>
      </c>
      <c r="G358" s="19" t="s">
        <v>43</v>
      </c>
      <c r="H358" s="19" t="s">
        <v>36</v>
      </c>
      <c r="I358" s="19" t="s">
        <v>37</v>
      </c>
      <c r="J358" s="17" t="s">
        <v>664</v>
      </c>
      <c r="K358" s="18">
        <v>43410</v>
      </c>
      <c r="L358" s="18">
        <v>43410</v>
      </c>
      <c r="M358" s="17" t="s">
        <v>39</v>
      </c>
      <c r="N358" s="19" t="s">
        <v>40</v>
      </c>
      <c r="O358" s="25">
        <v>1</v>
      </c>
      <c r="P358" s="25">
        <v>2018</v>
      </c>
      <c r="Q358" s="22">
        <v>31448</v>
      </c>
      <c r="R358" s="17" t="s">
        <v>30</v>
      </c>
      <c r="S358" s="22">
        <v>7600</v>
      </c>
      <c r="T358" s="15" t="s">
        <v>31</v>
      </c>
      <c r="U358" s="22">
        <v>0</v>
      </c>
      <c r="V358" s="23">
        <f>SUM(Q358+S358+U358)</f>
        <v>39048</v>
      </c>
      <c r="W358" s="17"/>
      <c r="X358" s="26"/>
      <c r="Y358" s="26"/>
    </row>
    <row r="359" spans="2:25" x14ac:dyDescent="0.2">
      <c r="B359" s="14">
        <v>43405</v>
      </c>
      <c r="C359" s="25">
        <v>197047</v>
      </c>
      <c r="D359" s="25">
        <v>393</v>
      </c>
      <c r="E359" s="19" t="s">
        <v>88</v>
      </c>
      <c r="F359" s="16" t="s">
        <v>89</v>
      </c>
      <c r="G359" s="19" t="s">
        <v>65</v>
      </c>
      <c r="H359" s="19" t="s">
        <v>25</v>
      </c>
      <c r="I359" s="19" t="s">
        <v>37</v>
      </c>
      <c r="J359" s="17" t="s">
        <v>665</v>
      </c>
      <c r="K359" s="18">
        <v>43410</v>
      </c>
      <c r="L359" s="18">
        <v>43411</v>
      </c>
      <c r="M359" s="17" t="s">
        <v>55</v>
      </c>
      <c r="N359" s="19" t="s">
        <v>40</v>
      </c>
      <c r="O359" s="25">
        <v>2</v>
      </c>
      <c r="P359" s="25">
        <v>2018</v>
      </c>
      <c r="Q359" s="22">
        <v>110069</v>
      </c>
      <c r="R359" s="17" t="s">
        <v>439</v>
      </c>
      <c r="S359" s="22">
        <v>10000</v>
      </c>
      <c r="T359" s="25" t="s">
        <v>666</v>
      </c>
      <c r="U359" s="22">
        <v>122624</v>
      </c>
      <c r="V359" s="23">
        <f>SUM(Q359+S359+U359)</f>
        <v>242693</v>
      </c>
      <c r="W359" s="17"/>
      <c r="X359" s="26"/>
      <c r="Y359" s="26"/>
    </row>
    <row r="360" spans="2:25" s="26" customFormat="1" ht="12" customHeight="1" x14ac:dyDescent="0.2">
      <c r="B360" s="14">
        <v>43405</v>
      </c>
      <c r="C360" s="25">
        <v>196281</v>
      </c>
      <c r="D360" s="25">
        <v>387</v>
      </c>
      <c r="E360" s="19" t="s">
        <v>437</v>
      </c>
      <c r="F360" s="16" t="s">
        <v>307</v>
      </c>
      <c r="G360" s="19" t="s">
        <v>65</v>
      </c>
      <c r="H360" s="19" t="s">
        <v>25</v>
      </c>
      <c r="I360" s="19" t="s">
        <v>37</v>
      </c>
      <c r="J360" s="17" t="s">
        <v>667</v>
      </c>
      <c r="K360" s="18">
        <v>43410</v>
      </c>
      <c r="L360" s="18">
        <v>43412</v>
      </c>
      <c r="M360" s="17" t="s">
        <v>39</v>
      </c>
      <c r="N360" s="19" t="s">
        <v>40</v>
      </c>
      <c r="O360" s="25">
        <v>3</v>
      </c>
      <c r="P360" s="25">
        <v>2018</v>
      </c>
      <c r="Q360" s="22">
        <v>188690</v>
      </c>
      <c r="R360" s="17" t="s">
        <v>439</v>
      </c>
      <c r="S360" s="22">
        <v>11000</v>
      </c>
      <c r="T360" s="25" t="s">
        <v>668</v>
      </c>
      <c r="U360" s="22">
        <v>122624</v>
      </c>
      <c r="V360" s="23">
        <f>SUM(Q360+S360+U360)</f>
        <v>322314</v>
      </c>
      <c r="W360" s="17"/>
    </row>
    <row r="361" spans="2:25" x14ac:dyDescent="0.2">
      <c r="B361" s="14">
        <v>43405</v>
      </c>
      <c r="C361" s="25">
        <v>196494</v>
      </c>
      <c r="D361" s="25">
        <v>388</v>
      </c>
      <c r="E361" s="19" t="s">
        <v>469</v>
      </c>
      <c r="F361" s="16" t="s">
        <v>307</v>
      </c>
      <c r="G361" s="19" t="s">
        <v>65</v>
      </c>
      <c r="H361" s="19" t="s">
        <v>25</v>
      </c>
      <c r="I361" s="19" t="s">
        <v>37</v>
      </c>
      <c r="J361" s="17" t="s">
        <v>669</v>
      </c>
      <c r="K361" s="18">
        <v>43410</v>
      </c>
      <c r="L361" s="18">
        <v>43412</v>
      </c>
      <c r="M361" s="17" t="s">
        <v>39</v>
      </c>
      <c r="N361" s="19" t="s">
        <v>314</v>
      </c>
      <c r="O361" s="25">
        <v>3</v>
      </c>
      <c r="P361" s="25">
        <v>2018</v>
      </c>
      <c r="Q361" s="22">
        <v>188690</v>
      </c>
      <c r="R361" s="17" t="s">
        <v>439</v>
      </c>
      <c r="S361" s="22">
        <v>10000</v>
      </c>
      <c r="T361" s="25" t="s">
        <v>668</v>
      </c>
      <c r="U361" s="22">
        <v>122624</v>
      </c>
      <c r="V361" s="23">
        <f>SUM(Q361+S361+U361)</f>
        <v>321314</v>
      </c>
      <c r="W361" s="17"/>
      <c r="X361" s="26"/>
      <c r="Y361" s="26"/>
    </row>
    <row r="362" spans="2:25" x14ac:dyDescent="0.2">
      <c r="B362" s="14">
        <v>43405</v>
      </c>
      <c r="C362" s="25">
        <v>196684</v>
      </c>
      <c r="D362" s="25">
        <v>390</v>
      </c>
      <c r="E362" s="19" t="s">
        <v>605</v>
      </c>
      <c r="F362" s="16" t="s">
        <v>34</v>
      </c>
      <c r="G362" s="19" t="s">
        <v>259</v>
      </c>
      <c r="H362" s="19" t="s">
        <v>25</v>
      </c>
      <c r="I362" s="19" t="s">
        <v>37</v>
      </c>
      <c r="J362" s="17" t="s">
        <v>670</v>
      </c>
      <c r="K362" s="18">
        <v>43411</v>
      </c>
      <c r="L362" s="18">
        <v>43412</v>
      </c>
      <c r="M362" s="17" t="s">
        <v>39</v>
      </c>
      <c r="N362" s="19" t="s">
        <v>40</v>
      </c>
      <c r="O362" s="25">
        <v>2</v>
      </c>
      <c r="P362" s="25">
        <v>2018</v>
      </c>
      <c r="Q362" s="22">
        <v>110069</v>
      </c>
      <c r="R362" s="17" t="s">
        <v>30</v>
      </c>
      <c r="S362" s="22">
        <v>40000</v>
      </c>
      <c r="T362" s="25" t="s">
        <v>671</v>
      </c>
      <c r="U362" s="22">
        <v>68890</v>
      </c>
      <c r="V362" s="23">
        <f>SUM(Q362+S362+U362)</f>
        <v>218959</v>
      </c>
      <c r="W362" s="17"/>
      <c r="X362" s="26"/>
      <c r="Y362" s="26"/>
    </row>
    <row r="363" spans="2:25" x14ac:dyDescent="0.2">
      <c r="B363" s="14">
        <v>43405</v>
      </c>
      <c r="C363" s="25">
        <v>197878</v>
      </c>
      <c r="D363" s="25">
        <v>397</v>
      </c>
      <c r="E363" s="19" t="s">
        <v>237</v>
      </c>
      <c r="F363" s="16" t="s">
        <v>136</v>
      </c>
      <c r="G363" s="19" t="s">
        <v>295</v>
      </c>
      <c r="H363" s="19" t="s">
        <v>25</v>
      </c>
      <c r="I363" s="19" t="s">
        <v>37</v>
      </c>
      <c r="J363" s="17" t="s">
        <v>672</v>
      </c>
      <c r="K363" s="18">
        <v>43411</v>
      </c>
      <c r="L363" s="18">
        <v>43413</v>
      </c>
      <c r="M363" s="17" t="s">
        <v>39</v>
      </c>
      <c r="N363" s="19" t="s">
        <v>40</v>
      </c>
      <c r="O363" s="25">
        <v>3</v>
      </c>
      <c r="P363" s="25">
        <v>2018</v>
      </c>
      <c r="Q363" s="22">
        <v>188690</v>
      </c>
      <c r="R363" s="17" t="s">
        <v>30</v>
      </c>
      <c r="S363" s="22">
        <v>11500</v>
      </c>
      <c r="T363" s="25" t="s">
        <v>673</v>
      </c>
      <c r="U363" s="22">
        <v>200450</v>
      </c>
      <c r="V363" s="23">
        <f>SUM(Q363+S363+U363)</f>
        <v>400640</v>
      </c>
      <c r="W363" s="17"/>
      <c r="X363" s="26"/>
      <c r="Y363" s="26"/>
    </row>
    <row r="364" spans="2:25" x14ac:dyDescent="0.2">
      <c r="B364" s="14">
        <v>43405</v>
      </c>
      <c r="C364" s="25">
        <v>197883</v>
      </c>
      <c r="D364" s="25">
        <v>396</v>
      </c>
      <c r="E364" s="19" t="s">
        <v>237</v>
      </c>
      <c r="F364" s="16" t="s">
        <v>136</v>
      </c>
      <c r="G364" s="19" t="s">
        <v>674</v>
      </c>
      <c r="H364" s="19" t="s">
        <v>36</v>
      </c>
      <c r="I364" s="19" t="s">
        <v>37</v>
      </c>
      <c r="J364" s="17" t="s">
        <v>675</v>
      </c>
      <c r="K364" s="18">
        <v>43413</v>
      </c>
      <c r="L364" s="18">
        <v>43414</v>
      </c>
      <c r="M364" s="17" t="s">
        <v>39</v>
      </c>
      <c r="N364" s="19" t="s">
        <v>40</v>
      </c>
      <c r="O364" s="25">
        <v>2</v>
      </c>
      <c r="P364" s="25">
        <v>2018</v>
      </c>
      <c r="Q364" s="22">
        <v>78621</v>
      </c>
      <c r="R364" s="17" t="s">
        <v>30</v>
      </c>
      <c r="S364" s="22">
        <v>0</v>
      </c>
      <c r="T364" s="15" t="s">
        <v>31</v>
      </c>
      <c r="U364" s="22">
        <v>0</v>
      </c>
      <c r="V364" s="23">
        <f>SUM(Q364+S364+U364)</f>
        <v>78621</v>
      </c>
      <c r="W364" s="17"/>
      <c r="X364" s="26"/>
      <c r="Y364" s="26"/>
    </row>
    <row r="365" spans="2:25" x14ac:dyDescent="0.2">
      <c r="B365" s="14">
        <v>43405</v>
      </c>
      <c r="C365" s="25">
        <v>198058</v>
      </c>
      <c r="D365" s="25">
        <v>401</v>
      </c>
      <c r="E365" s="19" t="s">
        <v>223</v>
      </c>
      <c r="F365" s="16" t="s">
        <v>136</v>
      </c>
      <c r="G365" s="19" t="s">
        <v>674</v>
      </c>
      <c r="H365" s="19" t="s">
        <v>36</v>
      </c>
      <c r="I365" s="19" t="s">
        <v>37</v>
      </c>
      <c r="J365" s="17" t="s">
        <v>676</v>
      </c>
      <c r="K365" s="18">
        <v>43414</v>
      </c>
      <c r="L365" s="18">
        <v>43414</v>
      </c>
      <c r="M365" s="17" t="s">
        <v>39</v>
      </c>
      <c r="N365" s="19" t="s">
        <v>40</v>
      </c>
      <c r="O365" s="25">
        <v>1</v>
      </c>
      <c r="P365" s="25">
        <v>2018</v>
      </c>
      <c r="Q365" s="22">
        <v>78621</v>
      </c>
      <c r="R365" s="17" t="s">
        <v>30</v>
      </c>
      <c r="S365" s="22">
        <v>0</v>
      </c>
      <c r="T365" s="15" t="s">
        <v>31</v>
      </c>
      <c r="U365" s="22">
        <v>0</v>
      </c>
      <c r="V365" s="23">
        <f>SUM(Q365+S365+U365)</f>
        <v>78621</v>
      </c>
      <c r="W365" s="17"/>
      <c r="X365" s="26"/>
      <c r="Y365" s="26"/>
    </row>
    <row r="366" spans="2:25" x14ac:dyDescent="0.2">
      <c r="B366" s="14">
        <v>43405</v>
      </c>
      <c r="C366" s="25">
        <v>197748</v>
      </c>
      <c r="D366" s="25">
        <v>399</v>
      </c>
      <c r="E366" s="19" t="s">
        <v>605</v>
      </c>
      <c r="F366" s="16" t="s">
        <v>34</v>
      </c>
      <c r="G366" s="19" t="s">
        <v>677</v>
      </c>
      <c r="H366" s="19" t="s">
        <v>25</v>
      </c>
      <c r="I366" s="19" t="s">
        <v>37</v>
      </c>
      <c r="J366" s="17" t="s">
        <v>678</v>
      </c>
      <c r="K366" s="18">
        <v>43416</v>
      </c>
      <c r="L366" s="18">
        <v>43420</v>
      </c>
      <c r="M366" s="17" t="s">
        <v>39</v>
      </c>
      <c r="N366" s="19" t="s">
        <v>40</v>
      </c>
      <c r="O366" s="25">
        <v>5</v>
      </c>
      <c r="P366" s="25">
        <v>2018</v>
      </c>
      <c r="Q366" s="22">
        <v>345932</v>
      </c>
      <c r="R366" s="17" t="s">
        <v>30</v>
      </c>
      <c r="S366" s="22">
        <v>38360</v>
      </c>
      <c r="T366" s="25" t="s">
        <v>679</v>
      </c>
      <c r="U366" s="22">
        <v>104908</v>
      </c>
      <c r="V366" s="23">
        <f>SUM(Q366+S366+U366)</f>
        <v>489200</v>
      </c>
      <c r="W366" s="17"/>
      <c r="X366" s="26"/>
      <c r="Y366" s="26"/>
    </row>
    <row r="367" spans="2:25" x14ac:dyDescent="0.2">
      <c r="B367" s="14">
        <v>43405</v>
      </c>
      <c r="C367" s="25">
        <v>198249</v>
      </c>
      <c r="D367" s="25">
        <v>402</v>
      </c>
      <c r="E367" s="19" t="s">
        <v>124</v>
      </c>
      <c r="F367" s="16" t="s">
        <v>34</v>
      </c>
      <c r="G367" s="19" t="s">
        <v>680</v>
      </c>
      <c r="H367" s="19" t="s">
        <v>25</v>
      </c>
      <c r="I367" s="19" t="s">
        <v>37</v>
      </c>
      <c r="J367" s="17" t="s">
        <v>681</v>
      </c>
      <c r="K367" s="18">
        <v>43416</v>
      </c>
      <c r="L367" s="18">
        <v>43420</v>
      </c>
      <c r="M367" s="17" t="s">
        <v>39</v>
      </c>
      <c r="N367" s="19" t="s">
        <v>40</v>
      </c>
      <c r="O367" s="25">
        <v>5</v>
      </c>
      <c r="P367" s="25">
        <v>2018</v>
      </c>
      <c r="Q367" s="22">
        <v>345932</v>
      </c>
      <c r="R367" s="17" t="s">
        <v>30</v>
      </c>
      <c r="S367" s="22">
        <v>0</v>
      </c>
      <c r="T367" s="25" t="s">
        <v>679</v>
      </c>
      <c r="U367" s="22">
        <v>104908</v>
      </c>
      <c r="V367" s="23">
        <f>SUM(Q367+S367+U367)</f>
        <v>450840</v>
      </c>
      <c r="W367" s="17"/>
      <c r="X367" s="26"/>
      <c r="Y367" s="26"/>
    </row>
    <row r="368" spans="2:25" x14ac:dyDescent="0.2">
      <c r="B368" s="14">
        <v>43405</v>
      </c>
      <c r="C368" s="25">
        <v>198589</v>
      </c>
      <c r="D368" s="25">
        <v>404</v>
      </c>
      <c r="E368" s="19" t="s">
        <v>88</v>
      </c>
      <c r="F368" s="16" t="s">
        <v>89</v>
      </c>
      <c r="G368" s="19" t="s">
        <v>407</v>
      </c>
      <c r="H368" s="19" t="s">
        <v>25</v>
      </c>
      <c r="I368" s="19" t="s">
        <v>37</v>
      </c>
      <c r="J368" s="17" t="s">
        <v>682</v>
      </c>
      <c r="K368" s="18">
        <v>43417</v>
      </c>
      <c r="L368" s="18">
        <v>43418</v>
      </c>
      <c r="M368" s="17" t="s">
        <v>55</v>
      </c>
      <c r="N368" s="19" t="s">
        <v>40</v>
      </c>
      <c r="O368" s="25">
        <v>2</v>
      </c>
      <c r="P368" s="25">
        <v>2018</v>
      </c>
      <c r="Q368" s="22">
        <v>110069</v>
      </c>
      <c r="R368" s="17" t="s">
        <v>439</v>
      </c>
      <c r="S368" s="22">
        <v>10000</v>
      </c>
      <c r="T368" s="25" t="s">
        <v>683</v>
      </c>
      <c r="U368" s="22">
        <v>77708</v>
      </c>
      <c r="V368" s="23">
        <f>SUM(Q368+S368+U368)</f>
        <v>197777</v>
      </c>
      <c r="W368" s="17"/>
      <c r="X368" s="26"/>
      <c r="Y368" s="26"/>
    </row>
    <row r="369" spans="2:25" x14ac:dyDescent="0.2">
      <c r="B369" s="14">
        <v>43405</v>
      </c>
      <c r="C369" s="25">
        <v>198733</v>
      </c>
      <c r="D369" s="25">
        <v>407</v>
      </c>
      <c r="E369" s="19" t="s">
        <v>469</v>
      </c>
      <c r="F369" s="16" t="s">
        <v>307</v>
      </c>
      <c r="G369" s="19" t="s">
        <v>407</v>
      </c>
      <c r="H369" s="19" t="s">
        <v>25</v>
      </c>
      <c r="I369" s="19" t="s">
        <v>37</v>
      </c>
      <c r="J369" s="17" t="s">
        <v>684</v>
      </c>
      <c r="K369" s="18">
        <v>43417</v>
      </c>
      <c r="L369" s="18">
        <v>43419</v>
      </c>
      <c r="M369" s="17" t="s">
        <v>39</v>
      </c>
      <c r="N369" s="19" t="s">
        <v>314</v>
      </c>
      <c r="O369" s="25">
        <v>3</v>
      </c>
      <c r="P369" s="25">
        <v>2018</v>
      </c>
      <c r="Q369" s="22">
        <v>188690</v>
      </c>
      <c r="R369" s="17" t="s">
        <v>439</v>
      </c>
      <c r="S369" s="22">
        <v>20000</v>
      </c>
      <c r="T369" s="25" t="s">
        <v>685</v>
      </c>
      <c r="U369" s="22">
        <v>69788</v>
      </c>
      <c r="V369" s="23">
        <f>SUM(Q369+S369+U369)</f>
        <v>278478</v>
      </c>
      <c r="W369" s="17"/>
      <c r="X369" s="26"/>
      <c r="Y369" s="26"/>
    </row>
    <row r="370" spans="2:25" x14ac:dyDescent="0.2">
      <c r="B370" s="14">
        <v>43405</v>
      </c>
      <c r="C370" s="25">
        <v>198611</v>
      </c>
      <c r="D370" s="25">
        <v>406</v>
      </c>
      <c r="E370" s="19" t="s">
        <v>135</v>
      </c>
      <c r="F370" s="16" t="s">
        <v>136</v>
      </c>
      <c r="G370" s="19" t="s">
        <v>238</v>
      </c>
      <c r="H370" s="19" t="s">
        <v>36</v>
      </c>
      <c r="I370" s="19" t="s">
        <v>37</v>
      </c>
      <c r="J370" s="17" t="s">
        <v>686</v>
      </c>
      <c r="K370" s="18">
        <v>43419</v>
      </c>
      <c r="L370" s="18">
        <v>43419</v>
      </c>
      <c r="M370" s="17" t="s">
        <v>39</v>
      </c>
      <c r="N370" s="19" t="s">
        <v>40</v>
      </c>
      <c r="O370" s="25">
        <v>1</v>
      </c>
      <c r="P370" s="25">
        <v>2018</v>
      </c>
      <c r="Q370" s="22">
        <v>31448</v>
      </c>
      <c r="R370" s="17" t="s">
        <v>30</v>
      </c>
      <c r="S370" s="22">
        <v>0</v>
      </c>
      <c r="T370" s="15" t="s">
        <v>31</v>
      </c>
      <c r="U370" s="22">
        <v>0</v>
      </c>
      <c r="V370" s="23">
        <f>SUM(Q370+S370+U370)</f>
        <v>31448</v>
      </c>
      <c r="W370" s="17"/>
      <c r="X370" s="26"/>
      <c r="Y370" s="26"/>
    </row>
    <row r="371" spans="2:25" x14ac:dyDescent="0.2">
      <c r="B371" s="14">
        <v>43405</v>
      </c>
      <c r="C371" s="25">
        <v>199727</v>
      </c>
      <c r="D371" s="25">
        <v>415</v>
      </c>
      <c r="E371" s="19" t="s">
        <v>535</v>
      </c>
      <c r="F371" s="16" t="s">
        <v>34</v>
      </c>
      <c r="G371" s="19" t="s">
        <v>295</v>
      </c>
      <c r="H371" s="19" t="s">
        <v>25</v>
      </c>
      <c r="I371" s="19" t="s">
        <v>37</v>
      </c>
      <c r="J371" s="17" t="s">
        <v>687</v>
      </c>
      <c r="K371" s="18">
        <v>43423</v>
      </c>
      <c r="L371" s="18">
        <v>43427</v>
      </c>
      <c r="M371" s="17" t="s">
        <v>39</v>
      </c>
      <c r="N371" s="19" t="s">
        <v>40</v>
      </c>
      <c r="O371" s="25">
        <v>5</v>
      </c>
      <c r="P371" s="25">
        <v>2018</v>
      </c>
      <c r="Q371" s="22">
        <v>345932</v>
      </c>
      <c r="R371" s="17" t="s">
        <v>30</v>
      </c>
      <c r="S371" s="22">
        <v>25400</v>
      </c>
      <c r="T371" s="25" t="s">
        <v>611</v>
      </c>
      <c r="U371" s="22">
        <v>143744</v>
      </c>
      <c r="V371" s="23">
        <f>SUM(Q371+S371+U371)</f>
        <v>515076</v>
      </c>
      <c r="W371" s="17"/>
      <c r="X371" s="26"/>
      <c r="Y371" s="26"/>
    </row>
    <row r="372" spans="2:25" x14ac:dyDescent="0.2">
      <c r="B372" s="14">
        <v>43405</v>
      </c>
      <c r="C372" s="25">
        <v>198590</v>
      </c>
      <c r="D372" s="25">
        <v>405</v>
      </c>
      <c r="E372" s="19" t="s">
        <v>88</v>
      </c>
      <c r="F372" s="16" t="s">
        <v>89</v>
      </c>
      <c r="G372" s="19" t="s">
        <v>59</v>
      </c>
      <c r="H372" s="19" t="s">
        <v>25</v>
      </c>
      <c r="I372" s="19" t="s">
        <v>37</v>
      </c>
      <c r="J372" s="17" t="s">
        <v>688</v>
      </c>
      <c r="K372" s="18">
        <v>43424</v>
      </c>
      <c r="L372" s="18">
        <v>43425</v>
      </c>
      <c r="M372" s="17" t="s">
        <v>55</v>
      </c>
      <c r="N372" s="19" t="s">
        <v>40</v>
      </c>
      <c r="O372" s="25">
        <v>2</v>
      </c>
      <c r="P372" s="25">
        <v>2018</v>
      </c>
      <c r="Q372" s="22">
        <v>110069</v>
      </c>
      <c r="R372" s="17" t="s">
        <v>439</v>
      </c>
      <c r="S372" s="22">
        <v>0</v>
      </c>
      <c r="T372" s="25" t="s">
        <v>689</v>
      </c>
      <c r="U372" s="22">
        <v>125792</v>
      </c>
      <c r="V372" s="23">
        <f>SUM(Q372+S372+U372)</f>
        <v>235861</v>
      </c>
      <c r="W372" s="17"/>
      <c r="X372" s="26"/>
      <c r="Y372" s="26"/>
    </row>
    <row r="373" spans="2:25" x14ac:dyDescent="0.2">
      <c r="B373" s="14">
        <v>43405</v>
      </c>
      <c r="C373" s="25">
        <v>199410</v>
      </c>
      <c r="D373" s="25">
        <v>416</v>
      </c>
      <c r="E373" s="19" t="s">
        <v>690</v>
      </c>
      <c r="F373" s="16" t="s">
        <v>691</v>
      </c>
      <c r="G373" s="19" t="s">
        <v>59</v>
      </c>
      <c r="H373" s="19" t="s">
        <v>25</v>
      </c>
      <c r="I373" s="19" t="s">
        <v>37</v>
      </c>
      <c r="J373" s="17" t="s">
        <v>692</v>
      </c>
      <c r="K373" s="18">
        <v>43424</v>
      </c>
      <c r="L373" s="18">
        <v>43425</v>
      </c>
      <c r="M373" s="17" t="s">
        <v>39</v>
      </c>
      <c r="N373" s="19" t="s">
        <v>40</v>
      </c>
      <c r="O373" s="25">
        <v>2</v>
      </c>
      <c r="P373" s="25">
        <v>2018</v>
      </c>
      <c r="Q373" s="22">
        <v>110069</v>
      </c>
      <c r="R373" s="17" t="s">
        <v>439</v>
      </c>
      <c r="S373" s="22">
        <v>0</v>
      </c>
      <c r="T373" s="25" t="s">
        <v>651</v>
      </c>
      <c r="U373" s="22">
        <v>133712</v>
      </c>
      <c r="V373" s="23">
        <f>SUM(Q373+S373+U373)</f>
        <v>243781</v>
      </c>
      <c r="W373" s="17"/>
      <c r="X373" s="26"/>
      <c r="Y373" s="26"/>
    </row>
    <row r="374" spans="2:25" s="26" customFormat="1" ht="12" customHeight="1" x14ac:dyDescent="0.2">
      <c r="B374" s="14">
        <v>43405</v>
      </c>
      <c r="C374" s="25">
        <v>198775</v>
      </c>
      <c r="D374" s="25">
        <v>413</v>
      </c>
      <c r="E374" s="19" t="s">
        <v>437</v>
      </c>
      <c r="F374" s="16" t="s">
        <v>307</v>
      </c>
      <c r="G374" s="19" t="s">
        <v>59</v>
      </c>
      <c r="H374" s="19" t="s">
        <v>25</v>
      </c>
      <c r="I374" s="19" t="s">
        <v>37</v>
      </c>
      <c r="J374" s="17" t="s">
        <v>693</v>
      </c>
      <c r="K374" s="18">
        <v>43424</v>
      </c>
      <c r="L374" s="18">
        <v>43426</v>
      </c>
      <c r="M374" s="17" t="s">
        <v>39</v>
      </c>
      <c r="N374" s="19" t="s">
        <v>40</v>
      </c>
      <c r="O374" s="25">
        <v>3</v>
      </c>
      <c r="P374" s="25">
        <v>2018</v>
      </c>
      <c r="Q374" s="22">
        <v>188690</v>
      </c>
      <c r="R374" s="17" t="s">
        <v>439</v>
      </c>
      <c r="S374" s="22">
        <v>0</v>
      </c>
      <c r="T374" s="25" t="s">
        <v>689</v>
      </c>
      <c r="U374" s="22">
        <v>125792</v>
      </c>
      <c r="V374" s="23">
        <f>SUM(Q374+S374+U374)</f>
        <v>314482</v>
      </c>
      <c r="W374" s="17"/>
    </row>
    <row r="375" spans="2:25" s="26" customFormat="1" ht="12" customHeight="1" x14ac:dyDescent="0.2">
      <c r="B375" s="14">
        <v>43405</v>
      </c>
      <c r="C375" s="25">
        <v>200409</v>
      </c>
      <c r="D375" s="25">
        <v>421</v>
      </c>
      <c r="E375" s="19" t="s">
        <v>48</v>
      </c>
      <c r="F375" s="16" t="s">
        <v>49</v>
      </c>
      <c r="G375" s="19" t="s">
        <v>43</v>
      </c>
      <c r="H375" s="19" t="s">
        <v>36</v>
      </c>
      <c r="I375" s="19" t="s">
        <v>37</v>
      </c>
      <c r="J375" s="17" t="s">
        <v>694</v>
      </c>
      <c r="K375" s="18">
        <v>43425</v>
      </c>
      <c r="L375" s="18">
        <v>43425</v>
      </c>
      <c r="M375" s="17" t="s">
        <v>51</v>
      </c>
      <c r="N375" s="19" t="s">
        <v>40</v>
      </c>
      <c r="O375" s="25">
        <v>1</v>
      </c>
      <c r="P375" s="25">
        <v>2018</v>
      </c>
      <c r="Q375" s="22">
        <v>22278</v>
      </c>
      <c r="R375" s="17" t="s">
        <v>30</v>
      </c>
      <c r="S375" s="22">
        <v>0</v>
      </c>
      <c r="T375" s="15" t="s">
        <v>31</v>
      </c>
      <c r="U375" s="22">
        <v>0</v>
      </c>
      <c r="V375" s="23">
        <f>SUM(Q375+S375+U375)</f>
        <v>22278</v>
      </c>
      <c r="W375" s="17"/>
    </row>
    <row r="376" spans="2:25" x14ac:dyDescent="0.2">
      <c r="B376" s="14">
        <v>43405</v>
      </c>
      <c r="C376" s="25">
        <v>201028</v>
      </c>
      <c r="D376" s="25">
        <v>426</v>
      </c>
      <c r="E376" s="19" t="s">
        <v>695</v>
      </c>
      <c r="F376" s="16" t="s">
        <v>217</v>
      </c>
      <c r="G376" s="19" t="s">
        <v>43</v>
      </c>
      <c r="H376" s="19" t="s">
        <v>36</v>
      </c>
      <c r="I376" s="19" t="s">
        <v>37</v>
      </c>
      <c r="J376" s="17" t="s">
        <v>696</v>
      </c>
      <c r="K376" s="18">
        <v>43425</v>
      </c>
      <c r="L376" s="18">
        <v>43425</v>
      </c>
      <c r="M376" s="17" t="s">
        <v>39</v>
      </c>
      <c r="N376" s="19" t="s">
        <v>40</v>
      </c>
      <c r="O376" s="25">
        <v>1</v>
      </c>
      <c r="P376" s="25">
        <v>2018</v>
      </c>
      <c r="Q376" s="22">
        <v>31448</v>
      </c>
      <c r="R376" s="17" t="s">
        <v>30</v>
      </c>
      <c r="S376" s="22">
        <v>0</v>
      </c>
      <c r="T376" s="15" t="s">
        <v>31</v>
      </c>
      <c r="U376" s="22">
        <v>0</v>
      </c>
      <c r="V376" s="23">
        <f>SUM(Q376+S376+U376)</f>
        <v>31448</v>
      </c>
      <c r="W376" s="17"/>
      <c r="X376" s="26"/>
      <c r="Y376" s="26"/>
    </row>
    <row r="377" spans="2:25" s="26" customFormat="1" ht="12" customHeight="1" x14ac:dyDescent="0.2">
      <c r="B377" s="14">
        <v>43405</v>
      </c>
      <c r="C377" s="15">
        <v>194894</v>
      </c>
      <c r="D377" s="15">
        <v>384</v>
      </c>
      <c r="E377" s="16" t="s">
        <v>52</v>
      </c>
      <c r="F377" s="16" t="s">
        <v>545</v>
      </c>
      <c r="G377" s="16" t="s">
        <v>24</v>
      </c>
      <c r="H377" s="16" t="s">
        <v>25</v>
      </c>
      <c r="I377" s="16" t="s">
        <v>26</v>
      </c>
      <c r="J377" s="17" t="s">
        <v>648</v>
      </c>
      <c r="K377" s="18">
        <v>43408</v>
      </c>
      <c r="L377" s="18">
        <v>43414</v>
      </c>
      <c r="M377" s="17" t="s">
        <v>55</v>
      </c>
      <c r="N377" s="19" t="s">
        <v>40</v>
      </c>
      <c r="O377" s="15">
        <v>6</v>
      </c>
      <c r="P377" s="15">
        <v>2018</v>
      </c>
      <c r="Q377" s="20">
        <v>1393293</v>
      </c>
      <c r="R377" s="21" t="s">
        <v>30</v>
      </c>
      <c r="S377" s="22">
        <f>(380*693.31)</f>
        <v>263457.8</v>
      </c>
      <c r="T377" s="15" t="s">
        <v>649</v>
      </c>
      <c r="U377" s="20">
        <v>479189</v>
      </c>
      <c r="V377" s="23">
        <f>SUM(Q377+S377+U377)</f>
        <v>2135939.7999999998</v>
      </c>
      <c r="W377" s="21"/>
    </row>
    <row r="378" spans="2:25" s="26" customFormat="1" x14ac:dyDescent="0.2">
      <c r="B378" s="14">
        <v>43405</v>
      </c>
      <c r="C378" s="25">
        <v>199093</v>
      </c>
      <c r="D378" s="25">
        <v>411</v>
      </c>
      <c r="E378" s="19" t="s">
        <v>403</v>
      </c>
      <c r="F378" s="16" t="s">
        <v>34</v>
      </c>
      <c r="G378" s="19" t="s">
        <v>697</v>
      </c>
      <c r="H378" s="19" t="s">
        <v>25</v>
      </c>
      <c r="I378" s="19" t="s">
        <v>37</v>
      </c>
      <c r="J378" s="17" t="s">
        <v>698</v>
      </c>
      <c r="K378" s="18">
        <v>43425</v>
      </c>
      <c r="L378" s="18">
        <v>43427</v>
      </c>
      <c r="M378" s="17" t="s">
        <v>39</v>
      </c>
      <c r="N378" s="19" t="s">
        <v>40</v>
      </c>
      <c r="O378" s="25">
        <v>3</v>
      </c>
      <c r="P378" s="25">
        <v>2018</v>
      </c>
      <c r="Q378" s="22">
        <v>188690</v>
      </c>
      <c r="R378" s="17" t="s">
        <v>30</v>
      </c>
      <c r="S378" s="22">
        <v>30610</v>
      </c>
      <c r="T378" s="25" t="s">
        <v>699</v>
      </c>
      <c r="U378" s="22">
        <v>271696</v>
      </c>
      <c r="V378" s="23">
        <f>SUM(Q378+S378+U378)</f>
        <v>490996</v>
      </c>
      <c r="W378" s="17"/>
    </row>
    <row r="379" spans="2:25" s="26" customFormat="1" ht="12" customHeight="1" x14ac:dyDescent="0.2">
      <c r="B379" s="14">
        <v>43405</v>
      </c>
      <c r="C379" s="25">
        <v>201568</v>
      </c>
      <c r="D379" s="25">
        <v>440</v>
      </c>
      <c r="E379" s="19" t="s">
        <v>120</v>
      </c>
      <c r="F379" s="16" t="s">
        <v>121</v>
      </c>
      <c r="G379" s="19" t="s">
        <v>179</v>
      </c>
      <c r="H379" s="19" t="s">
        <v>36</v>
      </c>
      <c r="I379" s="19" t="s">
        <v>37</v>
      </c>
      <c r="J379" s="17" t="s">
        <v>700</v>
      </c>
      <c r="K379" s="18">
        <v>43428</v>
      </c>
      <c r="L379" s="18">
        <v>43428</v>
      </c>
      <c r="M379" s="17" t="s">
        <v>55</v>
      </c>
      <c r="N379" s="19" t="s">
        <v>40</v>
      </c>
      <c r="O379" s="25">
        <v>1</v>
      </c>
      <c r="P379" s="25">
        <v>2018</v>
      </c>
      <c r="Q379" s="22">
        <v>31448</v>
      </c>
      <c r="R379" s="17" t="s">
        <v>30</v>
      </c>
      <c r="S379" s="22">
        <v>0</v>
      </c>
      <c r="T379" s="15" t="s">
        <v>31</v>
      </c>
      <c r="U379" s="22">
        <v>0</v>
      </c>
      <c r="V379" s="23">
        <f>SUM(Q379+S379+U379)</f>
        <v>31448</v>
      </c>
      <c r="W379" s="17"/>
    </row>
    <row r="380" spans="2:25" s="26" customFormat="1" ht="12" customHeight="1" x14ac:dyDescent="0.2">
      <c r="B380" s="14">
        <v>43405</v>
      </c>
      <c r="C380" s="25">
        <v>200924</v>
      </c>
      <c r="D380" s="25">
        <v>423</v>
      </c>
      <c r="E380" s="19" t="s">
        <v>52</v>
      </c>
      <c r="F380" s="16" t="s">
        <v>545</v>
      </c>
      <c r="G380" s="19" t="s">
        <v>43</v>
      </c>
      <c r="H380" s="19" t="s">
        <v>36</v>
      </c>
      <c r="I380" s="19" t="s">
        <v>37</v>
      </c>
      <c r="J380" s="17" t="s">
        <v>701</v>
      </c>
      <c r="K380" s="18">
        <v>43425</v>
      </c>
      <c r="L380" s="18">
        <v>43425</v>
      </c>
      <c r="M380" s="17" t="s">
        <v>55</v>
      </c>
      <c r="N380" s="19" t="s">
        <v>40</v>
      </c>
      <c r="O380" s="25">
        <v>1</v>
      </c>
      <c r="P380" s="25">
        <v>2018</v>
      </c>
      <c r="Q380" s="22">
        <v>31448</v>
      </c>
      <c r="R380" s="17" t="s">
        <v>30</v>
      </c>
      <c r="S380" s="22">
        <v>0</v>
      </c>
      <c r="T380" s="15" t="s">
        <v>31</v>
      </c>
      <c r="U380" s="22">
        <v>0</v>
      </c>
      <c r="V380" s="23">
        <f>SUM(Q380+S380+U380)</f>
        <v>31448</v>
      </c>
      <c r="W380" s="17"/>
    </row>
    <row r="381" spans="2:25" s="26" customFormat="1" ht="12" customHeight="1" x14ac:dyDescent="0.2">
      <c r="B381" s="14">
        <v>43405</v>
      </c>
      <c r="C381" s="25">
        <v>201551</v>
      </c>
      <c r="D381" s="25">
        <v>430</v>
      </c>
      <c r="E381" s="19" t="s">
        <v>469</v>
      </c>
      <c r="F381" s="16" t="s">
        <v>307</v>
      </c>
      <c r="G381" s="19" t="s">
        <v>253</v>
      </c>
      <c r="H381" s="19" t="s">
        <v>25</v>
      </c>
      <c r="I381" s="19" t="s">
        <v>37</v>
      </c>
      <c r="J381" s="17" t="s">
        <v>702</v>
      </c>
      <c r="K381" s="18">
        <v>43431</v>
      </c>
      <c r="L381" s="18">
        <v>43433</v>
      </c>
      <c r="M381" s="17" t="s">
        <v>39</v>
      </c>
      <c r="N381" s="19" t="s">
        <v>314</v>
      </c>
      <c r="O381" s="25">
        <v>3</v>
      </c>
      <c r="P381" s="25">
        <v>2018</v>
      </c>
      <c r="Q381" s="22">
        <v>188690</v>
      </c>
      <c r="R381" s="17" t="s">
        <v>439</v>
      </c>
      <c r="S381" s="22">
        <v>10000</v>
      </c>
      <c r="T381" s="25" t="s">
        <v>703</v>
      </c>
      <c r="U381" s="22">
        <v>242216</v>
      </c>
      <c r="V381" s="23">
        <f>SUM(Q381+S381+U381)</f>
        <v>440906</v>
      </c>
      <c r="W381" s="17"/>
    </row>
    <row r="382" spans="2:25" x14ac:dyDescent="0.2">
      <c r="B382" s="14">
        <v>43405</v>
      </c>
      <c r="C382" s="25">
        <v>200936</v>
      </c>
      <c r="D382" s="25">
        <v>432</v>
      </c>
      <c r="E382" s="19" t="s">
        <v>437</v>
      </c>
      <c r="F382" s="16" t="s">
        <v>307</v>
      </c>
      <c r="G382" s="19" t="s">
        <v>253</v>
      </c>
      <c r="H382" s="19" t="s">
        <v>25</v>
      </c>
      <c r="I382" s="19" t="s">
        <v>37</v>
      </c>
      <c r="J382" s="17" t="s">
        <v>704</v>
      </c>
      <c r="K382" s="18">
        <v>43431</v>
      </c>
      <c r="L382" s="18">
        <v>43433</v>
      </c>
      <c r="M382" s="17" t="s">
        <v>39</v>
      </c>
      <c r="N382" s="19" t="s">
        <v>40</v>
      </c>
      <c r="O382" s="25">
        <v>3</v>
      </c>
      <c r="P382" s="25">
        <v>2018</v>
      </c>
      <c r="Q382" s="22">
        <v>188690</v>
      </c>
      <c r="R382" s="17" t="s">
        <v>439</v>
      </c>
      <c r="S382" s="22">
        <v>0</v>
      </c>
      <c r="T382" s="25" t="s">
        <v>703</v>
      </c>
      <c r="U382" s="22">
        <v>242216</v>
      </c>
      <c r="V382" s="23">
        <f>SUM(Q382+S382+U382)</f>
        <v>430906</v>
      </c>
      <c r="W382" s="17"/>
      <c r="X382" s="26"/>
      <c r="Y382" s="26"/>
    </row>
    <row r="383" spans="2:25" x14ac:dyDescent="0.2">
      <c r="B383" s="14">
        <v>43435</v>
      </c>
      <c r="C383" s="15">
        <v>204394</v>
      </c>
      <c r="D383" s="15">
        <v>451</v>
      </c>
      <c r="E383" s="16" t="s">
        <v>95</v>
      </c>
      <c r="F383" s="16" t="s">
        <v>636</v>
      </c>
      <c r="G383" s="16" t="s">
        <v>494</v>
      </c>
      <c r="H383" s="16" t="s">
        <v>25</v>
      </c>
      <c r="I383" s="16" t="s">
        <v>26</v>
      </c>
      <c r="J383" s="17" t="s">
        <v>705</v>
      </c>
      <c r="K383" s="18">
        <v>43443</v>
      </c>
      <c r="L383" s="18">
        <v>43445</v>
      </c>
      <c r="M383" s="17" t="s">
        <v>55</v>
      </c>
      <c r="N383" s="19" t="s">
        <v>40</v>
      </c>
      <c r="O383" s="15">
        <v>2</v>
      </c>
      <c r="P383" s="15">
        <v>2018</v>
      </c>
      <c r="Q383" s="20">
        <v>199743</v>
      </c>
      <c r="R383" s="21" t="s">
        <v>30</v>
      </c>
      <c r="S383" s="22">
        <v>0</v>
      </c>
      <c r="T383" s="15" t="s">
        <v>31</v>
      </c>
      <c r="U383" s="23">
        <v>0</v>
      </c>
      <c r="V383" s="23">
        <f>SUM(Q383+S383+U383)</f>
        <v>199743</v>
      </c>
      <c r="W383" s="21" t="s">
        <v>706</v>
      </c>
      <c r="X383" s="26"/>
      <c r="Y383" s="26"/>
    </row>
    <row r="384" spans="2:25" x14ac:dyDescent="0.2">
      <c r="B384" s="14">
        <v>43435</v>
      </c>
      <c r="C384" s="15">
        <v>205207</v>
      </c>
      <c r="D384" s="15">
        <v>454</v>
      </c>
      <c r="E384" s="16" t="s">
        <v>441</v>
      </c>
      <c r="F384" s="16" t="s">
        <v>442</v>
      </c>
      <c r="G384" s="16" t="s">
        <v>621</v>
      </c>
      <c r="H384" s="16" t="s">
        <v>25</v>
      </c>
      <c r="I384" s="16" t="s">
        <v>26</v>
      </c>
      <c r="J384" s="17" t="s">
        <v>707</v>
      </c>
      <c r="K384" s="18">
        <v>43450</v>
      </c>
      <c r="L384" s="18">
        <v>43453</v>
      </c>
      <c r="M384" s="17" t="s">
        <v>177</v>
      </c>
      <c r="N384" s="19" t="s">
        <v>40</v>
      </c>
      <c r="O384" s="15">
        <v>3</v>
      </c>
      <c r="P384" s="15">
        <v>2018</v>
      </c>
      <c r="Q384" s="20">
        <v>0</v>
      </c>
      <c r="R384" s="21" t="s">
        <v>708</v>
      </c>
      <c r="S384" s="22">
        <v>0</v>
      </c>
      <c r="T384" s="15" t="s">
        <v>31</v>
      </c>
      <c r="U384" s="23">
        <v>0</v>
      </c>
      <c r="V384" s="23">
        <f>SUM(Q384+S384+U384)</f>
        <v>0</v>
      </c>
      <c r="W384" s="21" t="s">
        <v>81</v>
      </c>
      <c r="X384" s="26"/>
      <c r="Y384" s="26"/>
    </row>
    <row r="385" spans="2:25" x14ac:dyDescent="0.2">
      <c r="B385" s="14">
        <v>43435</v>
      </c>
      <c r="C385" s="15">
        <v>205520</v>
      </c>
      <c r="D385" s="15">
        <v>455</v>
      </c>
      <c r="E385" s="16" t="s">
        <v>111</v>
      </c>
      <c r="F385" s="16" t="s">
        <v>709</v>
      </c>
      <c r="G385" s="16" t="s">
        <v>621</v>
      </c>
      <c r="H385" s="16" t="s">
        <v>25</v>
      </c>
      <c r="I385" s="16" t="s">
        <v>26</v>
      </c>
      <c r="J385" s="17" t="s">
        <v>707</v>
      </c>
      <c r="K385" s="18">
        <v>43450</v>
      </c>
      <c r="L385" s="18">
        <v>43453</v>
      </c>
      <c r="M385" s="17" t="s">
        <v>55</v>
      </c>
      <c r="N385" s="19" t="s">
        <v>40</v>
      </c>
      <c r="O385" s="15">
        <v>3</v>
      </c>
      <c r="P385" s="15">
        <v>2018</v>
      </c>
      <c r="Q385" s="20">
        <v>0</v>
      </c>
      <c r="R385" s="21" t="s">
        <v>708</v>
      </c>
      <c r="S385" s="22">
        <v>0</v>
      </c>
      <c r="T385" s="15" t="s">
        <v>31</v>
      </c>
      <c r="U385" s="23">
        <v>0</v>
      </c>
      <c r="V385" s="23">
        <f>SUM(Q385+S385+U385)</f>
        <v>0</v>
      </c>
      <c r="W385" s="21" t="s">
        <v>81</v>
      </c>
      <c r="X385" s="26"/>
      <c r="Y385" s="26"/>
    </row>
    <row r="386" spans="2:25" x14ac:dyDescent="0.2">
      <c r="B386" s="14">
        <v>43435</v>
      </c>
      <c r="C386" s="25">
        <v>204101</v>
      </c>
      <c r="D386" s="25">
        <v>444</v>
      </c>
      <c r="E386" s="19" t="s">
        <v>22</v>
      </c>
      <c r="F386" s="16" t="s">
        <v>23</v>
      </c>
      <c r="G386" s="19" t="s">
        <v>285</v>
      </c>
      <c r="H386" s="19" t="s">
        <v>25</v>
      </c>
      <c r="I386" s="19" t="s">
        <v>37</v>
      </c>
      <c r="J386" s="17" t="s">
        <v>710</v>
      </c>
      <c r="K386" s="18">
        <v>43441</v>
      </c>
      <c r="L386" s="18">
        <v>43442</v>
      </c>
      <c r="M386" s="17" t="s">
        <v>28</v>
      </c>
      <c r="N386" s="19" t="s">
        <v>29</v>
      </c>
      <c r="O386" s="25">
        <v>2</v>
      </c>
      <c r="P386" s="25">
        <v>2018</v>
      </c>
      <c r="Q386" s="22">
        <v>104620</v>
      </c>
      <c r="R386" s="17" t="s">
        <v>30</v>
      </c>
      <c r="S386" s="22">
        <v>17700</v>
      </c>
      <c r="T386" s="25" t="s">
        <v>711</v>
      </c>
      <c r="U386" s="22">
        <v>111104</v>
      </c>
      <c r="V386" s="23">
        <f>SUM(Q386+S386+U386)</f>
        <v>233424</v>
      </c>
      <c r="W386" s="17"/>
      <c r="X386" s="26"/>
      <c r="Y386" s="26"/>
    </row>
    <row r="387" spans="2:25" x14ac:dyDescent="0.2">
      <c r="B387" s="14">
        <v>43435</v>
      </c>
      <c r="C387" s="25">
        <v>204647</v>
      </c>
      <c r="D387" s="25">
        <v>447</v>
      </c>
      <c r="E387" s="19" t="s">
        <v>70</v>
      </c>
      <c r="F387" s="16" t="s">
        <v>71</v>
      </c>
      <c r="G387" s="19" t="s">
        <v>43</v>
      </c>
      <c r="H387" s="19" t="s">
        <v>36</v>
      </c>
      <c r="I387" s="19" t="s">
        <v>37</v>
      </c>
      <c r="J387" s="17" t="s">
        <v>712</v>
      </c>
      <c r="K387" s="18">
        <v>43445</v>
      </c>
      <c r="L387" s="18">
        <v>43445</v>
      </c>
      <c r="M387" s="17" t="s">
        <v>55</v>
      </c>
      <c r="N387" s="19" t="s">
        <v>40</v>
      </c>
      <c r="O387" s="25">
        <v>1</v>
      </c>
      <c r="P387" s="25">
        <v>2018</v>
      </c>
      <c r="Q387" s="22">
        <v>31448</v>
      </c>
      <c r="R387" s="17" t="s">
        <v>30</v>
      </c>
      <c r="S387" s="22">
        <v>0</v>
      </c>
      <c r="T387" s="15" t="s">
        <v>31</v>
      </c>
      <c r="U387" s="22">
        <v>0</v>
      </c>
      <c r="V387" s="23">
        <f>SUM(Q387+S387+U387)</f>
        <v>31448</v>
      </c>
      <c r="W387" s="17"/>
      <c r="X387" s="26"/>
      <c r="Y387" s="26"/>
    </row>
    <row r="388" spans="2:25" s="26" customFormat="1" ht="12" customHeight="1" x14ac:dyDescent="0.2">
      <c r="B388" s="14">
        <v>43435</v>
      </c>
      <c r="C388" s="25">
        <v>206610</v>
      </c>
      <c r="D388" s="25">
        <v>460</v>
      </c>
      <c r="E388" s="19" t="s">
        <v>70</v>
      </c>
      <c r="F388" s="16" t="s">
        <v>71</v>
      </c>
      <c r="G388" s="19" t="s">
        <v>422</v>
      </c>
      <c r="H388" s="19" t="s">
        <v>25</v>
      </c>
      <c r="I388" s="19" t="s">
        <v>37</v>
      </c>
      <c r="J388" s="17" t="s">
        <v>713</v>
      </c>
      <c r="K388" s="18">
        <v>43454</v>
      </c>
      <c r="L388" s="18">
        <v>43454</v>
      </c>
      <c r="M388" s="17" t="s">
        <v>55</v>
      </c>
      <c r="N388" s="19" t="s">
        <v>40</v>
      </c>
      <c r="O388" s="25">
        <v>1</v>
      </c>
      <c r="P388" s="25">
        <v>2018</v>
      </c>
      <c r="Q388" s="22">
        <v>31448</v>
      </c>
      <c r="R388" s="17" t="s">
        <v>30</v>
      </c>
      <c r="S388" s="22">
        <v>0</v>
      </c>
      <c r="T388" s="25" t="s">
        <v>714</v>
      </c>
      <c r="U388" s="22">
        <v>141302</v>
      </c>
      <c r="V388" s="23">
        <f>SUM(Q388+S388+U388)</f>
        <v>172750</v>
      </c>
      <c r="W388" s="17"/>
    </row>
    <row r="389" spans="2:25" x14ac:dyDescent="0.2">
      <c r="B389" s="14">
        <v>43435</v>
      </c>
      <c r="C389" s="25">
        <v>204652</v>
      </c>
      <c r="D389" s="25">
        <v>446</v>
      </c>
      <c r="E389" s="19" t="s">
        <v>73</v>
      </c>
      <c r="F389" s="16" t="s">
        <v>74</v>
      </c>
      <c r="G389" s="19" t="s">
        <v>43</v>
      </c>
      <c r="H389" s="19" t="s">
        <v>36</v>
      </c>
      <c r="I389" s="19" t="s">
        <v>37</v>
      </c>
      <c r="J389" s="17" t="s">
        <v>712</v>
      </c>
      <c r="K389" s="18">
        <v>43445</v>
      </c>
      <c r="L389" s="18">
        <v>43445</v>
      </c>
      <c r="M389" s="17" t="s">
        <v>28</v>
      </c>
      <c r="N389" s="19" t="s">
        <v>29</v>
      </c>
      <c r="O389" s="25">
        <v>1</v>
      </c>
      <c r="P389" s="25">
        <v>2018</v>
      </c>
      <c r="Q389" s="22">
        <v>41848</v>
      </c>
      <c r="R389" s="17" t="s">
        <v>30</v>
      </c>
      <c r="S389" s="22">
        <v>0</v>
      </c>
      <c r="T389" s="15" t="s">
        <v>31</v>
      </c>
      <c r="U389" s="22">
        <v>0</v>
      </c>
      <c r="V389" s="23">
        <f>SUM(Q389+S389+U389)</f>
        <v>41848</v>
      </c>
      <c r="W389" s="17"/>
      <c r="X389" s="26"/>
      <c r="Y389" s="26"/>
    </row>
    <row r="390" spans="2:25" x14ac:dyDescent="0.2">
      <c r="B390" s="14">
        <v>43435</v>
      </c>
      <c r="C390" s="25">
        <v>205504</v>
      </c>
      <c r="D390" s="25">
        <v>450</v>
      </c>
      <c r="E390" s="19" t="s">
        <v>73</v>
      </c>
      <c r="F390" s="16" t="s">
        <v>74</v>
      </c>
      <c r="G390" s="19" t="s">
        <v>273</v>
      </c>
      <c r="H390" s="19" t="s">
        <v>36</v>
      </c>
      <c r="I390" s="19" t="s">
        <v>37</v>
      </c>
      <c r="J390" s="17" t="s">
        <v>715</v>
      </c>
      <c r="K390" s="18">
        <v>43448</v>
      </c>
      <c r="L390" s="18">
        <v>43448</v>
      </c>
      <c r="M390" s="17" t="s">
        <v>28</v>
      </c>
      <c r="N390" s="19" t="s">
        <v>29</v>
      </c>
      <c r="O390" s="25">
        <v>1</v>
      </c>
      <c r="P390" s="25">
        <v>2018</v>
      </c>
      <c r="Q390" s="22">
        <v>41848</v>
      </c>
      <c r="R390" s="17" t="s">
        <v>30</v>
      </c>
      <c r="S390" s="22">
        <v>0</v>
      </c>
      <c r="T390" s="15" t="s">
        <v>31</v>
      </c>
      <c r="U390" s="22">
        <v>0</v>
      </c>
      <c r="V390" s="23">
        <f>SUM(Q390+S390+U390)</f>
        <v>41848</v>
      </c>
      <c r="W390" s="17"/>
      <c r="X390" s="26"/>
      <c r="Y390" s="26"/>
    </row>
    <row r="391" spans="2:25" x14ac:dyDescent="0.2">
      <c r="B391" s="14">
        <v>43435</v>
      </c>
      <c r="C391" s="25">
        <v>206599</v>
      </c>
      <c r="D391" s="25">
        <v>461</v>
      </c>
      <c r="E391" s="19" t="s">
        <v>73</v>
      </c>
      <c r="F391" s="16" t="s">
        <v>74</v>
      </c>
      <c r="G391" s="19" t="s">
        <v>422</v>
      </c>
      <c r="H391" s="19" t="s">
        <v>25</v>
      </c>
      <c r="I391" s="19" t="s">
        <v>37</v>
      </c>
      <c r="J391" s="17" t="s">
        <v>716</v>
      </c>
      <c r="K391" s="18">
        <v>43454</v>
      </c>
      <c r="L391" s="18">
        <v>43454</v>
      </c>
      <c r="M391" s="17" t="s">
        <v>28</v>
      </c>
      <c r="N391" s="19" t="s">
        <v>29</v>
      </c>
      <c r="O391" s="25">
        <v>1</v>
      </c>
      <c r="P391" s="25">
        <v>2018</v>
      </c>
      <c r="Q391" s="22">
        <v>41848</v>
      </c>
      <c r="R391" s="17" t="s">
        <v>30</v>
      </c>
      <c r="S391" s="22">
        <v>0</v>
      </c>
      <c r="T391" s="25" t="s">
        <v>714</v>
      </c>
      <c r="U391" s="22">
        <v>141382</v>
      </c>
      <c r="V391" s="23">
        <f>SUM(Q391+S391+U391)</f>
        <v>183230</v>
      </c>
      <c r="W391" s="17"/>
      <c r="X391" s="26"/>
      <c r="Y391" s="26"/>
    </row>
    <row r="392" spans="2:25" x14ac:dyDescent="0.2">
      <c r="B392" s="14">
        <v>43435</v>
      </c>
      <c r="C392" s="15">
        <v>202465</v>
      </c>
      <c r="D392" s="15">
        <v>443</v>
      </c>
      <c r="E392" s="16" t="s">
        <v>52</v>
      </c>
      <c r="F392" s="16" t="s">
        <v>545</v>
      </c>
      <c r="G392" s="16" t="s">
        <v>75</v>
      </c>
      <c r="H392" s="16" t="s">
        <v>25</v>
      </c>
      <c r="I392" s="16" t="s">
        <v>26</v>
      </c>
      <c r="J392" s="17" t="s">
        <v>717</v>
      </c>
      <c r="K392" s="18">
        <v>43436</v>
      </c>
      <c r="L392" s="18">
        <v>43440</v>
      </c>
      <c r="M392" s="17" t="s">
        <v>55</v>
      </c>
      <c r="N392" s="19" t="s">
        <v>40</v>
      </c>
      <c r="O392" s="15">
        <v>4</v>
      </c>
      <c r="P392" s="15">
        <v>2018</v>
      </c>
      <c r="Q392" s="20">
        <v>0</v>
      </c>
      <c r="R392" s="21" t="s">
        <v>718</v>
      </c>
      <c r="S392" s="22">
        <f>(73*669.43)</f>
        <v>48868.39</v>
      </c>
      <c r="T392" s="15" t="s">
        <v>31</v>
      </c>
      <c r="U392" s="23">
        <v>0</v>
      </c>
      <c r="V392" s="23">
        <f>SUM(Q392+S392+U392)</f>
        <v>48868.39</v>
      </c>
      <c r="W392" s="21" t="s">
        <v>719</v>
      </c>
      <c r="X392" s="26"/>
      <c r="Y392" s="26"/>
    </row>
    <row r="393" spans="2:25" x14ac:dyDescent="0.2">
      <c r="B393" s="14">
        <v>43435</v>
      </c>
      <c r="C393" s="25">
        <v>204753</v>
      </c>
      <c r="D393" s="25">
        <v>452</v>
      </c>
      <c r="E393" s="19" t="s">
        <v>52</v>
      </c>
      <c r="F393" s="16" t="s">
        <v>545</v>
      </c>
      <c r="G393" s="19" t="s">
        <v>43</v>
      </c>
      <c r="H393" s="19" t="s">
        <v>36</v>
      </c>
      <c r="I393" s="19" t="s">
        <v>37</v>
      </c>
      <c r="J393" s="17" t="s">
        <v>712</v>
      </c>
      <c r="K393" s="18">
        <v>43445</v>
      </c>
      <c r="L393" s="18">
        <v>43445</v>
      </c>
      <c r="M393" s="17" t="s">
        <v>55</v>
      </c>
      <c r="N393" s="19" t="s">
        <v>40</v>
      </c>
      <c r="O393" s="25">
        <v>1</v>
      </c>
      <c r="P393" s="25">
        <v>2018</v>
      </c>
      <c r="Q393" s="22">
        <v>31448</v>
      </c>
      <c r="R393" s="17" t="s">
        <v>30</v>
      </c>
      <c r="S393" s="22">
        <v>0</v>
      </c>
      <c r="T393" s="15" t="s">
        <v>31</v>
      </c>
      <c r="U393" s="22">
        <v>0</v>
      </c>
      <c r="V393" s="23">
        <f>SUM(Q393+S393+U393)</f>
        <v>31448</v>
      </c>
      <c r="W393" s="17"/>
      <c r="X393" s="26"/>
      <c r="Y393" s="26"/>
    </row>
    <row r="394" spans="2:25" x14ac:dyDescent="0.2">
      <c r="B394" s="14">
        <v>43435</v>
      </c>
      <c r="C394" s="25">
        <v>202728</v>
      </c>
      <c r="D394" s="25">
        <v>441</v>
      </c>
      <c r="E394" s="19" t="s">
        <v>220</v>
      </c>
      <c r="F394" s="16" t="s">
        <v>34</v>
      </c>
      <c r="G394" s="19" t="s">
        <v>35</v>
      </c>
      <c r="H394" s="19" t="s">
        <v>36</v>
      </c>
      <c r="I394" s="19" t="s">
        <v>37</v>
      </c>
      <c r="J394" s="17" t="s">
        <v>720</v>
      </c>
      <c r="K394" s="18">
        <v>43437</v>
      </c>
      <c r="L394" s="18">
        <v>43437</v>
      </c>
      <c r="M394" s="17" t="s">
        <v>39</v>
      </c>
      <c r="N394" s="19" t="s">
        <v>40</v>
      </c>
      <c r="O394" s="25">
        <v>1</v>
      </c>
      <c r="P394" s="25">
        <v>2018</v>
      </c>
      <c r="Q394" s="22">
        <v>31448</v>
      </c>
      <c r="R394" s="17" t="s">
        <v>30</v>
      </c>
      <c r="S394" s="22">
        <v>0</v>
      </c>
      <c r="T394" s="15" t="s">
        <v>31</v>
      </c>
      <c r="U394" s="22">
        <v>0</v>
      </c>
      <c r="V394" s="23">
        <f>SUM(Q394+S394+U394)</f>
        <v>31448</v>
      </c>
      <c r="W394" s="17"/>
      <c r="X394" s="26"/>
      <c r="Y394" s="26"/>
    </row>
    <row r="395" spans="2:25" x14ac:dyDescent="0.2">
      <c r="B395" s="14">
        <v>43435</v>
      </c>
      <c r="C395" s="25">
        <v>202697</v>
      </c>
      <c r="D395" s="25">
        <v>445</v>
      </c>
      <c r="E395" s="19" t="s">
        <v>605</v>
      </c>
      <c r="F395" s="16" t="s">
        <v>34</v>
      </c>
      <c r="G395" s="19" t="s">
        <v>35</v>
      </c>
      <c r="H395" s="19" t="s">
        <v>36</v>
      </c>
      <c r="I395" s="19" t="s">
        <v>37</v>
      </c>
      <c r="J395" s="17" t="s">
        <v>720</v>
      </c>
      <c r="K395" s="18">
        <v>43437</v>
      </c>
      <c r="L395" s="18">
        <v>43437</v>
      </c>
      <c r="M395" s="17" t="s">
        <v>39</v>
      </c>
      <c r="N395" s="19" t="s">
        <v>40</v>
      </c>
      <c r="O395" s="25">
        <v>1</v>
      </c>
      <c r="P395" s="25">
        <v>2018</v>
      </c>
      <c r="Q395" s="22">
        <v>31448</v>
      </c>
      <c r="R395" s="17" t="s">
        <v>30</v>
      </c>
      <c r="S395" s="22">
        <v>0</v>
      </c>
      <c r="T395" s="15" t="s">
        <v>31</v>
      </c>
      <c r="U395" s="22">
        <v>0</v>
      </c>
      <c r="V395" s="23">
        <f>SUM(Q395+S395+U395)</f>
        <v>31448</v>
      </c>
      <c r="W395" s="17"/>
      <c r="X395" s="26"/>
      <c r="Y395" s="26"/>
    </row>
    <row r="396" spans="2:25" s="26" customFormat="1" ht="12" customHeight="1" x14ac:dyDescent="0.2">
      <c r="B396" s="14">
        <v>43435</v>
      </c>
      <c r="C396" s="25">
        <v>202990</v>
      </c>
      <c r="D396" s="25">
        <v>442</v>
      </c>
      <c r="E396" s="19" t="s">
        <v>364</v>
      </c>
      <c r="F396" s="16" t="s">
        <v>136</v>
      </c>
      <c r="G396" s="19" t="s">
        <v>253</v>
      </c>
      <c r="H396" s="19" t="s">
        <v>25</v>
      </c>
      <c r="I396" s="19" t="s">
        <v>37</v>
      </c>
      <c r="J396" s="17" t="s">
        <v>721</v>
      </c>
      <c r="K396" s="18">
        <v>43437</v>
      </c>
      <c r="L396" s="18">
        <v>43439</v>
      </c>
      <c r="M396" s="17" t="s">
        <v>39</v>
      </c>
      <c r="N396" s="19" t="s">
        <v>40</v>
      </c>
      <c r="O396" s="25">
        <v>3</v>
      </c>
      <c r="P396" s="25">
        <v>2018</v>
      </c>
      <c r="Q396" s="22">
        <v>188690</v>
      </c>
      <c r="R396" s="17" t="s">
        <v>30</v>
      </c>
      <c r="S396" s="22">
        <v>13420</v>
      </c>
      <c r="T396" s="25" t="s">
        <v>722</v>
      </c>
      <c r="U396" s="22">
        <v>183248</v>
      </c>
      <c r="V396" s="23">
        <f>SUM(Q396+S396+U396)</f>
        <v>385358</v>
      </c>
      <c r="W396" s="17"/>
    </row>
    <row r="397" spans="2:25" x14ac:dyDescent="0.2">
      <c r="B397" s="14">
        <v>43435</v>
      </c>
      <c r="C397" s="25">
        <v>202463</v>
      </c>
      <c r="D397" s="25">
        <v>437</v>
      </c>
      <c r="E397" s="19" t="s">
        <v>198</v>
      </c>
      <c r="F397" s="16" t="s">
        <v>146</v>
      </c>
      <c r="G397" s="19" t="s">
        <v>43</v>
      </c>
      <c r="H397" s="19" t="s">
        <v>36</v>
      </c>
      <c r="I397" s="19" t="s">
        <v>37</v>
      </c>
      <c r="J397" s="17" t="s">
        <v>723</v>
      </c>
      <c r="K397" s="18">
        <v>43438</v>
      </c>
      <c r="L397" s="18">
        <v>43409</v>
      </c>
      <c r="M397" s="17" t="s">
        <v>39</v>
      </c>
      <c r="N397" s="19" t="s">
        <v>40</v>
      </c>
      <c r="O397" s="25">
        <v>1</v>
      </c>
      <c r="P397" s="25">
        <v>2018</v>
      </c>
      <c r="Q397" s="22">
        <v>62896</v>
      </c>
      <c r="R397" s="17" t="s">
        <v>30</v>
      </c>
      <c r="S397" s="22">
        <v>0</v>
      </c>
      <c r="T397" s="15" t="s">
        <v>31</v>
      </c>
      <c r="U397" s="22">
        <v>0</v>
      </c>
      <c r="V397" s="23">
        <f>SUM(Q397+S397+U397)</f>
        <v>62896</v>
      </c>
      <c r="W397" s="17"/>
      <c r="X397" s="26"/>
      <c r="Y397" s="26"/>
    </row>
    <row r="398" spans="2:25" x14ac:dyDescent="0.2">
      <c r="B398" s="14">
        <v>43435</v>
      </c>
      <c r="C398" s="25">
        <v>202462</v>
      </c>
      <c r="D398" s="25">
        <v>439</v>
      </c>
      <c r="E398" s="19" t="s">
        <v>45</v>
      </c>
      <c r="F398" s="16" t="s">
        <v>34</v>
      </c>
      <c r="G398" s="19" t="s">
        <v>43</v>
      </c>
      <c r="H398" s="19" t="s">
        <v>36</v>
      </c>
      <c r="I398" s="19" t="s">
        <v>37</v>
      </c>
      <c r="J398" s="17" t="s">
        <v>724</v>
      </c>
      <c r="K398" s="18">
        <v>43438</v>
      </c>
      <c r="L398" s="18">
        <v>43439</v>
      </c>
      <c r="M398" s="17" t="s">
        <v>39</v>
      </c>
      <c r="N398" s="19" t="s">
        <v>40</v>
      </c>
      <c r="O398" s="25">
        <v>2</v>
      </c>
      <c r="P398" s="25">
        <v>2018</v>
      </c>
      <c r="Q398" s="22">
        <v>62896</v>
      </c>
      <c r="R398" s="17" t="s">
        <v>30</v>
      </c>
      <c r="S398" s="22">
        <v>42528</v>
      </c>
      <c r="T398" s="15" t="s">
        <v>31</v>
      </c>
      <c r="U398" s="22">
        <v>0</v>
      </c>
      <c r="V398" s="23">
        <f>SUM(Q398+S398+U398)</f>
        <v>105424</v>
      </c>
      <c r="W398" s="17"/>
      <c r="X398" s="26"/>
      <c r="Y398" s="26"/>
    </row>
    <row r="399" spans="2:25" s="26" customFormat="1" ht="12" customHeight="1" x14ac:dyDescent="0.2">
      <c r="B399" s="14">
        <v>43435</v>
      </c>
      <c r="C399" s="25">
        <v>202531</v>
      </c>
      <c r="D399" s="25">
        <v>438</v>
      </c>
      <c r="E399" s="19" t="s">
        <v>605</v>
      </c>
      <c r="F399" s="16" t="s">
        <v>34</v>
      </c>
      <c r="G399" s="19" t="s">
        <v>602</v>
      </c>
      <c r="H399" s="19" t="s">
        <v>25</v>
      </c>
      <c r="I399" s="19" t="s">
        <v>37</v>
      </c>
      <c r="J399" s="17" t="s">
        <v>725</v>
      </c>
      <c r="K399" s="18">
        <v>43440</v>
      </c>
      <c r="L399" s="18">
        <v>43441</v>
      </c>
      <c r="M399" s="17" t="s">
        <v>39</v>
      </c>
      <c r="N399" s="19" t="s">
        <v>40</v>
      </c>
      <c r="O399" s="25">
        <v>2</v>
      </c>
      <c r="P399" s="25">
        <v>2018</v>
      </c>
      <c r="Q399" s="22">
        <v>110069</v>
      </c>
      <c r="R399" s="17" t="s">
        <v>30</v>
      </c>
      <c r="S399" s="22">
        <v>22650</v>
      </c>
      <c r="T399" s="25" t="s">
        <v>679</v>
      </c>
      <c r="U399" s="22">
        <v>104908</v>
      </c>
      <c r="V399" s="23">
        <f>SUM(Q399+S399+U399)</f>
        <v>237627</v>
      </c>
      <c r="W399" s="17"/>
    </row>
    <row r="400" spans="2:25" s="26" customFormat="1" ht="12" customHeight="1" x14ac:dyDescent="0.2">
      <c r="B400" s="14">
        <v>43435</v>
      </c>
      <c r="C400" s="25">
        <v>204603</v>
      </c>
      <c r="D400" s="25">
        <v>448</v>
      </c>
      <c r="E400" s="19" t="s">
        <v>48</v>
      </c>
      <c r="F400" s="16" t="s">
        <v>49</v>
      </c>
      <c r="G400" s="19" t="s">
        <v>43</v>
      </c>
      <c r="H400" s="19" t="s">
        <v>36</v>
      </c>
      <c r="I400" s="19" t="s">
        <v>37</v>
      </c>
      <c r="J400" s="17" t="s">
        <v>726</v>
      </c>
      <c r="K400" s="18">
        <v>43445</v>
      </c>
      <c r="L400" s="18">
        <v>43445</v>
      </c>
      <c r="M400" s="17" t="s">
        <v>51</v>
      </c>
      <c r="N400" s="19" t="s">
        <v>40</v>
      </c>
      <c r="O400" s="25">
        <v>1</v>
      </c>
      <c r="P400" s="25">
        <v>2018</v>
      </c>
      <c r="Q400" s="22">
        <v>22278</v>
      </c>
      <c r="R400" s="17" t="s">
        <v>30</v>
      </c>
      <c r="S400" s="22">
        <v>0</v>
      </c>
      <c r="T400" s="15" t="s">
        <v>31</v>
      </c>
      <c r="U400" s="22">
        <v>0</v>
      </c>
      <c r="V400" s="23">
        <f>SUM(Q400+S400+U400)</f>
        <v>22278</v>
      </c>
      <c r="W400" s="17"/>
    </row>
    <row r="401" spans="2:25" x14ac:dyDescent="0.2">
      <c r="B401" s="14">
        <v>43435</v>
      </c>
      <c r="C401" s="25">
        <v>204645</v>
      </c>
      <c r="D401" s="25">
        <v>449</v>
      </c>
      <c r="E401" s="19" t="s">
        <v>130</v>
      </c>
      <c r="F401" s="16" t="s">
        <v>131</v>
      </c>
      <c r="G401" s="19" t="s">
        <v>43</v>
      </c>
      <c r="H401" s="19" t="s">
        <v>36</v>
      </c>
      <c r="I401" s="19" t="s">
        <v>37</v>
      </c>
      <c r="J401" s="17" t="s">
        <v>712</v>
      </c>
      <c r="K401" s="18">
        <v>43445</v>
      </c>
      <c r="L401" s="18">
        <v>43445</v>
      </c>
      <c r="M401" s="17" t="s">
        <v>55</v>
      </c>
      <c r="N401" s="19" t="s">
        <v>40</v>
      </c>
      <c r="O401" s="25">
        <v>1</v>
      </c>
      <c r="P401" s="25">
        <v>2018</v>
      </c>
      <c r="Q401" s="22">
        <v>31448</v>
      </c>
      <c r="R401" s="17" t="s">
        <v>30</v>
      </c>
      <c r="S401" s="22">
        <v>0</v>
      </c>
      <c r="T401" s="15" t="s">
        <v>31</v>
      </c>
      <c r="U401" s="22">
        <v>0</v>
      </c>
      <c r="V401" s="23">
        <f>SUM(Q401+S401+U401)</f>
        <v>31448</v>
      </c>
      <c r="W401" s="17"/>
      <c r="X401" s="26"/>
      <c r="Y401" s="26"/>
    </row>
    <row r="402" spans="2:25" x14ac:dyDescent="0.2">
      <c r="B402" s="14">
        <v>43435</v>
      </c>
      <c r="C402" s="25">
        <v>205333</v>
      </c>
      <c r="D402" s="25">
        <v>453</v>
      </c>
      <c r="E402" s="19" t="s">
        <v>48</v>
      </c>
      <c r="F402" s="16" t="s">
        <v>49</v>
      </c>
      <c r="G402" s="19" t="s">
        <v>273</v>
      </c>
      <c r="H402" s="19" t="s">
        <v>36</v>
      </c>
      <c r="I402" s="19" t="s">
        <v>37</v>
      </c>
      <c r="J402" s="17" t="s">
        <v>727</v>
      </c>
      <c r="K402" s="18">
        <v>43448</v>
      </c>
      <c r="L402" s="18">
        <v>43448</v>
      </c>
      <c r="M402" s="17" t="s">
        <v>51</v>
      </c>
      <c r="N402" s="19" t="s">
        <v>40</v>
      </c>
      <c r="O402" s="25">
        <v>1</v>
      </c>
      <c r="P402" s="25">
        <v>2018</v>
      </c>
      <c r="Q402" s="22">
        <v>22278</v>
      </c>
      <c r="R402" s="17" t="s">
        <v>30</v>
      </c>
      <c r="S402" s="22">
        <v>0</v>
      </c>
      <c r="T402" s="15" t="s">
        <v>31</v>
      </c>
      <c r="U402" s="22">
        <v>0</v>
      </c>
      <c r="V402" s="23">
        <f>SUM(Q402+S402+U402)</f>
        <v>22278</v>
      </c>
      <c r="W402" s="17"/>
      <c r="X402" s="26"/>
      <c r="Y402" s="26"/>
    </row>
    <row r="403" spans="2:25" x14ac:dyDescent="0.2">
      <c r="B403" s="14">
        <v>43435</v>
      </c>
      <c r="C403" s="25">
        <v>205506</v>
      </c>
      <c r="D403" s="25">
        <v>456</v>
      </c>
      <c r="E403" s="19" t="s">
        <v>130</v>
      </c>
      <c r="F403" s="16" t="s">
        <v>131</v>
      </c>
      <c r="G403" s="19" t="s">
        <v>273</v>
      </c>
      <c r="H403" s="19" t="s">
        <v>36</v>
      </c>
      <c r="I403" s="19" t="s">
        <v>37</v>
      </c>
      <c r="J403" s="17" t="s">
        <v>728</v>
      </c>
      <c r="K403" s="18">
        <v>43448</v>
      </c>
      <c r="L403" s="18">
        <v>43448</v>
      </c>
      <c r="M403" s="17" t="s">
        <v>55</v>
      </c>
      <c r="N403" s="19" t="s">
        <v>40</v>
      </c>
      <c r="O403" s="25">
        <v>1</v>
      </c>
      <c r="P403" s="25">
        <v>2018</v>
      </c>
      <c r="Q403" s="22">
        <v>31448</v>
      </c>
      <c r="R403" s="17" t="s">
        <v>30</v>
      </c>
      <c r="S403" s="22">
        <v>0</v>
      </c>
      <c r="T403" s="15" t="s">
        <v>31</v>
      </c>
      <c r="U403" s="22">
        <v>0</v>
      </c>
      <c r="V403" s="23">
        <f>SUM(Q403+S403+U403)</f>
        <v>31448</v>
      </c>
      <c r="W403" s="17"/>
      <c r="X403" s="26"/>
      <c r="Y403" s="26"/>
    </row>
    <row r="404" spans="2:25" x14ac:dyDescent="0.2">
      <c r="B404" s="14">
        <v>43435</v>
      </c>
      <c r="C404" s="25">
        <v>206562</v>
      </c>
      <c r="D404" s="25">
        <v>462</v>
      </c>
      <c r="E404" s="19" t="s">
        <v>48</v>
      </c>
      <c r="F404" s="16" t="s">
        <v>49</v>
      </c>
      <c r="G404" s="19" t="s">
        <v>729</v>
      </c>
      <c r="H404" s="19" t="s">
        <v>36</v>
      </c>
      <c r="I404" s="19" t="s">
        <v>37</v>
      </c>
      <c r="J404" s="17" t="s">
        <v>730</v>
      </c>
      <c r="K404" s="18">
        <v>43453</v>
      </c>
      <c r="L404" s="18">
        <v>43454</v>
      </c>
      <c r="M404" s="17" t="s">
        <v>51</v>
      </c>
      <c r="N404" s="19" t="s">
        <v>40</v>
      </c>
      <c r="O404" s="25">
        <v>2</v>
      </c>
      <c r="P404" s="25">
        <v>2018</v>
      </c>
      <c r="Q404" s="22">
        <v>80702</v>
      </c>
      <c r="R404" s="17" t="s">
        <v>30</v>
      </c>
      <c r="S404" s="22">
        <v>0</v>
      </c>
      <c r="T404" s="15" t="s">
        <v>31</v>
      </c>
      <c r="U404" s="22">
        <v>0</v>
      </c>
      <c r="V404" s="23">
        <f>SUM(Q404+S404+U404)</f>
        <v>80702</v>
      </c>
      <c r="W404" s="17"/>
      <c r="X404" s="26"/>
      <c r="Y404" s="26"/>
    </row>
    <row r="405" spans="2:25" x14ac:dyDescent="0.2">
      <c r="B405" s="14">
        <v>43435</v>
      </c>
      <c r="C405" s="25">
        <v>206607</v>
      </c>
      <c r="D405" s="25">
        <v>457</v>
      </c>
      <c r="E405" s="19" t="s">
        <v>130</v>
      </c>
      <c r="F405" s="16" t="s">
        <v>131</v>
      </c>
      <c r="G405" s="19" t="s">
        <v>422</v>
      </c>
      <c r="H405" s="19" t="s">
        <v>25</v>
      </c>
      <c r="I405" s="19" t="s">
        <v>37</v>
      </c>
      <c r="J405" s="17" t="s">
        <v>731</v>
      </c>
      <c r="K405" s="18">
        <v>43454</v>
      </c>
      <c r="L405" s="18">
        <v>43454</v>
      </c>
      <c r="M405" s="17" t="s">
        <v>55</v>
      </c>
      <c r="N405" s="19" t="s">
        <v>40</v>
      </c>
      <c r="O405" s="25">
        <v>1</v>
      </c>
      <c r="P405" s="25">
        <v>2018</v>
      </c>
      <c r="Q405" s="22">
        <v>31448</v>
      </c>
      <c r="R405" s="17" t="s">
        <v>30</v>
      </c>
      <c r="S405" s="22">
        <v>0</v>
      </c>
      <c r="T405" s="25" t="s">
        <v>714</v>
      </c>
      <c r="U405" s="22">
        <v>141382</v>
      </c>
      <c r="V405" s="23">
        <f>SUM(Q405+S405+U405)</f>
        <v>172830</v>
      </c>
      <c r="W405" s="17"/>
      <c r="X405" s="26"/>
      <c r="Y405" s="26"/>
    </row>
    <row r="406" spans="2:25" s="26" customFormat="1" x14ac:dyDescent="0.2">
      <c r="B406" s="45"/>
      <c r="C406" s="46"/>
      <c r="D406" s="47"/>
      <c r="E406" s="46"/>
      <c r="F406" s="48"/>
      <c r="G406" s="46"/>
      <c r="H406" s="46"/>
      <c r="I406" s="46"/>
      <c r="J406" s="49"/>
      <c r="K406" s="50"/>
      <c r="L406" s="50"/>
      <c r="M406" s="49"/>
      <c r="N406" s="51"/>
      <c r="O406" s="47"/>
      <c r="P406" s="47"/>
      <c r="Q406" s="55">
        <f>SUM(Q3:Q405)</f>
        <v>68890625.3178</v>
      </c>
      <c r="R406" s="52"/>
      <c r="S406" s="54">
        <f>SUM(S3:S405)</f>
        <v>4324914.7</v>
      </c>
      <c r="T406" s="47"/>
      <c r="U406" s="44">
        <f>SUM(U3:U405)</f>
        <v>68680179</v>
      </c>
      <c r="V406" s="44">
        <f>SUM(V3:V405)</f>
        <v>141895719.0178</v>
      </c>
      <c r="W406" s="53"/>
    </row>
    <row r="407" spans="2:25" s="26" customFormat="1" x14ac:dyDescent="0.2">
      <c r="B407" s="6"/>
      <c r="D407" s="13"/>
      <c r="F407" s="34"/>
      <c r="J407" s="24"/>
      <c r="K407" s="5"/>
      <c r="L407" s="5"/>
      <c r="M407" s="24"/>
      <c r="N407" s="35"/>
      <c r="O407" s="13"/>
      <c r="P407" s="13"/>
      <c r="Q407" s="36"/>
      <c r="S407" s="37"/>
      <c r="T407" s="13"/>
      <c r="U407" s="38"/>
      <c r="V407" s="38"/>
    </row>
    <row r="408" spans="2:25" s="26" customFormat="1" x14ac:dyDescent="0.2">
      <c r="B408" s="6"/>
      <c r="D408" s="13"/>
      <c r="F408" s="34"/>
      <c r="J408" s="24"/>
      <c r="K408" s="5"/>
      <c r="L408" s="5"/>
      <c r="M408" s="24"/>
      <c r="N408" s="35"/>
      <c r="O408" s="13"/>
      <c r="P408" s="13"/>
      <c r="Q408" s="36"/>
      <c r="S408" s="37"/>
      <c r="T408" s="13"/>
      <c r="U408" s="38"/>
      <c r="V408" s="38"/>
    </row>
    <row r="409" spans="2:25" s="26" customFormat="1" x14ac:dyDescent="0.2">
      <c r="B409" s="6"/>
      <c r="D409" s="13"/>
      <c r="F409" s="34"/>
      <c r="J409" s="24"/>
      <c r="K409" s="5"/>
      <c r="L409" s="5"/>
      <c r="M409" s="24"/>
      <c r="N409" s="35"/>
      <c r="O409" s="13"/>
      <c r="P409" s="13"/>
      <c r="Q409" s="36"/>
      <c r="S409" s="37"/>
      <c r="T409" s="13"/>
      <c r="U409" s="38"/>
      <c r="V409" s="38"/>
    </row>
    <row r="410" spans="2:25" s="26" customFormat="1" x14ac:dyDescent="0.2">
      <c r="B410" s="6"/>
      <c r="D410" s="13"/>
      <c r="F410" s="34"/>
      <c r="J410" s="24"/>
      <c r="K410" s="5"/>
      <c r="L410" s="5"/>
      <c r="M410" s="24"/>
      <c r="N410" s="35"/>
      <c r="O410" s="13"/>
      <c r="P410" s="13"/>
      <c r="Q410" s="36"/>
      <c r="S410" s="37"/>
      <c r="T410" s="13"/>
      <c r="U410" s="38"/>
      <c r="V410" s="38"/>
    </row>
    <row r="411" spans="2:25" s="26" customFormat="1" x14ac:dyDescent="0.2">
      <c r="B411" s="6"/>
      <c r="D411" s="13"/>
      <c r="F411" s="34"/>
      <c r="J411" s="24"/>
      <c r="K411" s="5"/>
      <c r="L411" s="5"/>
      <c r="M411" s="24"/>
      <c r="N411" s="35"/>
      <c r="O411" s="13"/>
      <c r="P411" s="13"/>
      <c r="Q411" s="36"/>
      <c r="S411" s="37"/>
      <c r="T411" s="13"/>
      <c r="U411" s="38"/>
      <c r="V411" s="38"/>
    </row>
    <row r="412" spans="2:25" s="26" customFormat="1" x14ac:dyDescent="0.2">
      <c r="B412" s="6"/>
      <c r="D412" s="13"/>
      <c r="F412" s="34"/>
      <c r="J412" s="24"/>
      <c r="K412" s="5"/>
      <c r="L412" s="5"/>
      <c r="M412" s="24"/>
      <c r="N412" s="35"/>
      <c r="O412" s="13"/>
      <c r="P412" s="13"/>
      <c r="Q412" s="36"/>
      <c r="S412" s="37"/>
      <c r="T412" s="13"/>
      <c r="U412" s="38"/>
      <c r="V412" s="38"/>
    </row>
    <row r="413" spans="2:25" s="26" customFormat="1" x14ac:dyDescent="0.2">
      <c r="B413" s="6"/>
      <c r="D413" s="13"/>
      <c r="F413" s="34"/>
      <c r="J413" s="24"/>
      <c r="K413" s="5"/>
      <c r="L413" s="5"/>
      <c r="M413" s="24"/>
      <c r="N413" s="35"/>
      <c r="O413" s="13"/>
      <c r="P413" s="13"/>
      <c r="Q413" s="36"/>
      <c r="S413" s="37"/>
      <c r="T413" s="13"/>
      <c r="U413" s="38"/>
      <c r="V413" s="38"/>
    </row>
    <row r="414" spans="2:25" s="26" customFormat="1" x14ac:dyDescent="0.2">
      <c r="B414" s="6"/>
      <c r="D414" s="13"/>
      <c r="F414" s="34"/>
      <c r="J414" s="24"/>
      <c r="K414" s="5"/>
      <c r="L414" s="5"/>
      <c r="M414" s="24"/>
      <c r="N414" s="35"/>
      <c r="O414" s="13"/>
      <c r="P414" s="13"/>
      <c r="Q414" s="36"/>
      <c r="S414" s="37"/>
      <c r="T414" s="13"/>
      <c r="U414" s="38"/>
      <c r="V414" s="38"/>
    </row>
    <row r="415" spans="2:25" s="26" customFormat="1" x14ac:dyDescent="0.2">
      <c r="B415" s="6"/>
      <c r="D415" s="13"/>
      <c r="F415" s="34"/>
      <c r="J415" s="24"/>
      <c r="K415" s="5"/>
      <c r="L415" s="5"/>
      <c r="M415" s="24"/>
      <c r="N415" s="35"/>
      <c r="O415" s="13"/>
      <c r="P415" s="13"/>
      <c r="Q415" s="36"/>
      <c r="S415" s="37"/>
      <c r="T415" s="13"/>
      <c r="U415" s="38"/>
      <c r="V415" s="38"/>
    </row>
    <row r="416" spans="2:25" s="26" customFormat="1" x14ac:dyDescent="0.2">
      <c r="B416" s="6"/>
      <c r="D416" s="13"/>
      <c r="F416" s="34"/>
      <c r="J416" s="24"/>
      <c r="K416" s="5"/>
      <c r="L416" s="5"/>
      <c r="M416" s="24"/>
      <c r="N416" s="35"/>
      <c r="O416" s="13"/>
      <c r="P416" s="13"/>
      <c r="Q416" s="36"/>
      <c r="S416" s="37"/>
      <c r="T416" s="13"/>
      <c r="U416" s="38"/>
      <c r="V416" s="38"/>
    </row>
    <row r="417" spans="2:23" s="26" customFormat="1" x14ac:dyDescent="0.2">
      <c r="B417" s="6"/>
      <c r="D417" s="13"/>
      <c r="F417" s="34"/>
      <c r="J417" s="24"/>
      <c r="K417" s="5"/>
      <c r="L417" s="5"/>
      <c r="M417" s="24"/>
      <c r="N417" s="35"/>
      <c r="O417" s="13"/>
      <c r="P417" s="13"/>
      <c r="Q417" s="36"/>
      <c r="S417" s="37"/>
      <c r="T417" s="13"/>
      <c r="U417" s="38"/>
      <c r="V417" s="38"/>
    </row>
    <row r="418" spans="2:23" s="26" customFormat="1" x14ac:dyDescent="0.2">
      <c r="B418" s="6"/>
      <c r="D418" s="13"/>
      <c r="F418" s="34"/>
      <c r="J418" s="24"/>
      <c r="K418" s="5"/>
      <c r="L418" s="5"/>
      <c r="M418" s="24"/>
      <c r="N418" s="35"/>
      <c r="O418" s="13"/>
      <c r="P418" s="13"/>
      <c r="Q418" s="36"/>
      <c r="S418" s="37"/>
      <c r="T418" s="13"/>
      <c r="U418" s="38"/>
      <c r="V418" s="38"/>
    </row>
    <row r="419" spans="2:23" s="26" customFormat="1" x14ac:dyDescent="0.2">
      <c r="B419" s="6"/>
      <c r="D419" s="13"/>
      <c r="F419" s="34"/>
      <c r="J419" s="24"/>
      <c r="K419" s="5"/>
      <c r="L419" s="5"/>
      <c r="M419" s="24"/>
      <c r="N419" s="35"/>
      <c r="O419" s="13"/>
      <c r="P419" s="13"/>
      <c r="Q419" s="36"/>
      <c r="S419" s="37"/>
      <c r="T419" s="13"/>
      <c r="U419" s="38"/>
      <c r="V419" s="38"/>
    </row>
    <row r="420" spans="2:23" s="26" customFormat="1" x14ac:dyDescent="0.2">
      <c r="B420" s="6"/>
      <c r="D420" s="13"/>
      <c r="F420" s="34"/>
      <c r="J420" s="24"/>
      <c r="K420" s="5"/>
      <c r="L420" s="5"/>
      <c r="M420" s="24"/>
      <c r="N420" s="35"/>
      <c r="O420" s="13"/>
      <c r="P420" s="13"/>
      <c r="Q420" s="36"/>
      <c r="S420" s="37"/>
      <c r="T420" s="13"/>
      <c r="U420" s="38"/>
      <c r="V420" s="38"/>
    </row>
    <row r="421" spans="2:23" s="26" customFormat="1" x14ac:dyDescent="0.2">
      <c r="B421" s="6"/>
      <c r="D421" s="13"/>
      <c r="F421" s="34"/>
      <c r="J421" s="24"/>
      <c r="K421" s="5"/>
      <c r="L421" s="5"/>
      <c r="M421" s="24"/>
      <c r="N421" s="35"/>
      <c r="O421" s="13"/>
      <c r="P421" s="13"/>
      <c r="Q421" s="36"/>
      <c r="S421" s="37"/>
      <c r="T421" s="13"/>
      <c r="U421" s="38"/>
      <c r="V421" s="38"/>
    </row>
    <row r="422" spans="2:23" s="26" customFormat="1" x14ac:dyDescent="0.2">
      <c r="B422" s="6"/>
      <c r="D422" s="13"/>
      <c r="F422" s="34"/>
      <c r="J422" s="24"/>
      <c r="K422" s="5"/>
      <c r="L422" s="5"/>
      <c r="M422" s="24"/>
      <c r="N422" s="35"/>
      <c r="O422" s="13"/>
      <c r="P422" s="13"/>
      <c r="Q422" s="36"/>
      <c r="S422" s="37"/>
      <c r="T422" s="13"/>
      <c r="U422" s="38"/>
      <c r="V422" s="38"/>
    </row>
    <row r="423" spans="2:23" s="26" customFormat="1" x14ac:dyDescent="0.2">
      <c r="B423" s="6"/>
      <c r="D423" s="13"/>
      <c r="F423" s="34"/>
      <c r="J423" s="24"/>
      <c r="K423" s="5"/>
      <c r="L423" s="5"/>
      <c r="M423" s="24"/>
      <c r="N423" s="35"/>
      <c r="O423" s="13"/>
      <c r="P423" s="13"/>
      <c r="Q423" s="36"/>
      <c r="S423" s="37"/>
      <c r="T423" s="13"/>
      <c r="U423" s="38"/>
      <c r="V423" s="38"/>
    </row>
    <row r="424" spans="2:23" s="26" customFormat="1" x14ac:dyDescent="0.2">
      <c r="B424" s="6"/>
      <c r="D424" s="13"/>
      <c r="F424" s="34"/>
      <c r="J424" s="24"/>
      <c r="K424" s="5"/>
      <c r="L424" s="5"/>
      <c r="M424" s="24"/>
      <c r="N424" s="35"/>
      <c r="O424" s="13"/>
      <c r="P424" s="13"/>
      <c r="Q424" s="36"/>
      <c r="S424" s="37"/>
      <c r="T424" s="13"/>
      <c r="U424" s="38"/>
      <c r="V424" s="38"/>
    </row>
    <row r="425" spans="2:23" s="26" customFormat="1" x14ac:dyDescent="0.2">
      <c r="B425" s="6"/>
      <c r="D425" s="13"/>
      <c r="F425" s="34"/>
      <c r="J425" s="24"/>
      <c r="K425" s="5"/>
      <c r="L425" s="5"/>
      <c r="M425" s="24"/>
      <c r="N425" s="35"/>
      <c r="O425" s="6"/>
      <c r="P425" s="13"/>
      <c r="Q425" s="39"/>
      <c r="R425" s="40"/>
      <c r="S425" s="39"/>
      <c r="T425" s="41"/>
      <c r="U425" s="42"/>
      <c r="V425" s="42"/>
      <c r="W425" s="40"/>
    </row>
    <row r="426" spans="2:23" s="26" customFormat="1" x14ac:dyDescent="0.2">
      <c r="B426" s="6"/>
      <c r="D426" s="13"/>
      <c r="F426" s="34"/>
      <c r="J426" s="24"/>
      <c r="K426" s="5"/>
      <c r="L426" s="5"/>
      <c r="M426" s="24"/>
      <c r="N426" s="35"/>
      <c r="O426" s="6"/>
      <c r="P426" s="13"/>
      <c r="Q426" s="39"/>
      <c r="R426" s="40"/>
      <c r="S426" s="39"/>
      <c r="T426" s="41"/>
      <c r="U426" s="42"/>
      <c r="V426" s="42"/>
      <c r="W426" s="40"/>
    </row>
    <row r="427" spans="2:23" s="26" customFormat="1" x14ac:dyDescent="0.2">
      <c r="B427" s="6"/>
      <c r="D427" s="13"/>
      <c r="F427" s="34"/>
      <c r="J427" s="24"/>
      <c r="K427" s="5"/>
      <c r="L427" s="5"/>
      <c r="M427" s="24"/>
      <c r="N427" s="35"/>
      <c r="O427" s="6"/>
      <c r="P427" s="13"/>
      <c r="Q427" s="39"/>
      <c r="R427" s="40"/>
      <c r="S427" s="39"/>
      <c r="T427" s="41"/>
      <c r="U427" s="42"/>
      <c r="V427" s="42"/>
      <c r="W427" s="40"/>
    </row>
    <row r="428" spans="2:23" s="26" customFormat="1" x14ac:dyDescent="0.2">
      <c r="B428" s="6"/>
      <c r="D428" s="13"/>
      <c r="F428" s="34"/>
      <c r="J428" s="24"/>
      <c r="K428" s="5"/>
      <c r="L428" s="5"/>
      <c r="M428" s="24"/>
      <c r="N428" s="35"/>
      <c r="O428" s="6"/>
      <c r="P428" s="13"/>
      <c r="Q428" s="39"/>
      <c r="R428" s="40"/>
      <c r="S428" s="39"/>
      <c r="T428" s="41"/>
      <c r="U428" s="42"/>
      <c r="V428" s="42"/>
      <c r="W428" s="40"/>
    </row>
    <row r="429" spans="2:23" s="26" customFormat="1" x14ac:dyDescent="0.2">
      <c r="B429" s="6"/>
      <c r="D429" s="13"/>
      <c r="F429" s="34"/>
      <c r="J429" s="24"/>
      <c r="K429" s="5"/>
      <c r="L429" s="5"/>
      <c r="M429" s="24"/>
      <c r="N429" s="35"/>
      <c r="O429" s="6"/>
      <c r="P429" s="13"/>
      <c r="Q429" s="39"/>
      <c r="R429" s="40"/>
      <c r="S429" s="39"/>
      <c r="T429" s="41"/>
      <c r="U429" s="42"/>
      <c r="V429" s="42"/>
      <c r="W429" s="40"/>
    </row>
    <row r="430" spans="2:23" s="26" customFormat="1" x14ac:dyDescent="0.2">
      <c r="B430" s="6"/>
      <c r="D430" s="13"/>
      <c r="F430" s="34"/>
      <c r="J430" s="24"/>
      <c r="K430" s="5"/>
      <c r="L430" s="5"/>
      <c r="M430" s="24"/>
      <c r="N430" s="35"/>
      <c r="O430" s="6"/>
      <c r="P430" s="13"/>
      <c r="Q430" s="39"/>
      <c r="R430" s="40"/>
      <c r="S430" s="39"/>
      <c r="T430" s="41"/>
      <c r="U430" s="42"/>
      <c r="V430" s="42"/>
      <c r="W430" s="40"/>
    </row>
    <row r="431" spans="2:23" s="26" customFormat="1" x14ac:dyDescent="0.2">
      <c r="B431" s="6"/>
      <c r="D431" s="13"/>
      <c r="F431" s="34"/>
      <c r="J431" s="24"/>
      <c r="K431" s="5"/>
      <c r="L431" s="5"/>
      <c r="M431" s="24"/>
      <c r="N431" s="35"/>
      <c r="O431" s="6"/>
      <c r="P431" s="13"/>
      <c r="Q431" s="39"/>
      <c r="R431" s="40"/>
      <c r="S431" s="39"/>
      <c r="T431" s="41"/>
      <c r="U431" s="42"/>
      <c r="V431" s="42"/>
      <c r="W431" s="40"/>
    </row>
    <row r="432" spans="2:23" s="26" customFormat="1" x14ac:dyDescent="0.2">
      <c r="B432" s="6"/>
      <c r="D432" s="13"/>
      <c r="F432" s="34"/>
      <c r="J432" s="24"/>
      <c r="K432" s="5"/>
      <c r="L432" s="5"/>
      <c r="M432" s="24"/>
      <c r="N432" s="35"/>
      <c r="O432" s="6"/>
      <c r="P432" s="13"/>
      <c r="Q432" s="39"/>
      <c r="R432" s="40"/>
      <c r="S432" s="39"/>
      <c r="T432" s="41"/>
      <c r="U432" s="42"/>
      <c r="V432" s="42"/>
      <c r="W432" s="40"/>
    </row>
    <row r="433" spans="2:24" s="26" customFormat="1" x14ac:dyDescent="0.2">
      <c r="B433" s="6"/>
      <c r="D433" s="13"/>
      <c r="F433" s="34"/>
      <c r="J433" s="24"/>
      <c r="K433" s="5"/>
      <c r="L433" s="5"/>
      <c r="M433" s="24"/>
      <c r="N433" s="35"/>
      <c r="O433" s="6"/>
      <c r="P433" s="13"/>
      <c r="Q433" s="39"/>
      <c r="R433" s="40"/>
      <c r="S433" s="39"/>
      <c r="T433" s="41"/>
      <c r="U433" s="42"/>
      <c r="V433" s="42"/>
      <c r="W433" s="40"/>
    </row>
    <row r="434" spans="2:24" s="26" customFormat="1" x14ac:dyDescent="0.2">
      <c r="B434" s="6"/>
      <c r="D434" s="13"/>
      <c r="F434" s="34"/>
      <c r="J434" s="24"/>
      <c r="K434" s="5"/>
      <c r="L434" s="5"/>
      <c r="M434" s="24"/>
      <c r="N434" s="35"/>
      <c r="O434" s="6"/>
      <c r="P434" s="6"/>
      <c r="Q434" s="39"/>
      <c r="S434" s="36"/>
      <c r="T434" s="6"/>
      <c r="W434" s="38"/>
      <c r="X434" s="40"/>
    </row>
    <row r="435" spans="2:24" s="26" customFormat="1" x14ac:dyDescent="0.2">
      <c r="B435" s="6"/>
      <c r="D435" s="13"/>
      <c r="F435" s="34"/>
      <c r="J435" s="24"/>
      <c r="K435" s="5"/>
      <c r="L435" s="5"/>
      <c r="M435" s="24"/>
      <c r="N435" s="35"/>
      <c r="O435" s="6"/>
      <c r="P435" s="6"/>
      <c r="Q435" s="39"/>
      <c r="S435" s="36"/>
      <c r="T435" s="6"/>
      <c r="W435" s="38"/>
      <c r="X435" s="40"/>
    </row>
    <row r="436" spans="2:24" s="26" customFormat="1" x14ac:dyDescent="0.2">
      <c r="B436" s="6"/>
      <c r="D436" s="13"/>
      <c r="F436" s="34"/>
      <c r="J436" s="24"/>
      <c r="K436" s="5"/>
      <c r="L436" s="5"/>
      <c r="M436" s="24"/>
      <c r="N436" s="35"/>
      <c r="O436" s="6"/>
      <c r="P436" s="6"/>
      <c r="Q436" s="39"/>
      <c r="S436" s="36"/>
      <c r="T436" s="6"/>
      <c r="W436" s="38"/>
      <c r="X436" s="40"/>
    </row>
    <row r="437" spans="2:24" s="26" customFormat="1" x14ac:dyDescent="0.2">
      <c r="B437" s="6"/>
      <c r="D437" s="13"/>
      <c r="F437" s="34"/>
      <c r="J437" s="24"/>
      <c r="K437" s="5"/>
      <c r="L437" s="5"/>
      <c r="M437" s="24"/>
      <c r="N437" s="35"/>
      <c r="O437" s="6"/>
      <c r="P437" s="6"/>
      <c r="Q437" s="39"/>
      <c r="S437" s="36"/>
      <c r="T437" s="6"/>
      <c r="W437" s="38"/>
      <c r="X437" s="40"/>
    </row>
    <row r="438" spans="2:24" s="26" customFormat="1" x14ac:dyDescent="0.2">
      <c r="B438" s="6"/>
      <c r="D438" s="13"/>
      <c r="F438" s="34"/>
      <c r="J438" s="24"/>
      <c r="K438" s="5"/>
      <c r="L438" s="5"/>
      <c r="M438" s="24"/>
      <c r="N438" s="35"/>
      <c r="O438" s="6"/>
      <c r="P438" s="6"/>
      <c r="Q438" s="39"/>
      <c r="S438" s="36"/>
      <c r="T438" s="6"/>
      <c r="W438" s="38"/>
      <c r="X438" s="40"/>
    </row>
    <row r="439" spans="2:24" s="26" customFormat="1" x14ac:dyDescent="0.2">
      <c r="B439" s="6"/>
      <c r="D439" s="13"/>
      <c r="F439" s="34"/>
      <c r="J439" s="24"/>
      <c r="K439" s="5"/>
      <c r="L439" s="5"/>
      <c r="M439" s="24"/>
      <c r="N439" s="35"/>
      <c r="O439" s="6"/>
      <c r="P439" s="6"/>
      <c r="Q439" s="39"/>
      <c r="S439" s="36"/>
      <c r="T439" s="6"/>
      <c r="W439" s="38"/>
      <c r="X439" s="40"/>
    </row>
    <row r="440" spans="2:24" s="26" customFormat="1" x14ac:dyDescent="0.2">
      <c r="B440" s="6"/>
      <c r="D440" s="13"/>
      <c r="F440" s="34"/>
      <c r="J440" s="24"/>
      <c r="K440" s="5"/>
      <c r="L440" s="5"/>
      <c r="M440" s="24"/>
      <c r="N440" s="35"/>
      <c r="O440" s="6"/>
      <c r="P440" s="6"/>
      <c r="Q440" s="39"/>
      <c r="S440" s="36"/>
      <c r="T440" s="6"/>
      <c r="W440" s="38"/>
      <c r="X440" s="40"/>
    </row>
    <row r="441" spans="2:24" s="26" customFormat="1" x14ac:dyDescent="0.2">
      <c r="B441" s="6"/>
      <c r="D441" s="13"/>
      <c r="F441" s="34"/>
      <c r="J441" s="24"/>
      <c r="K441" s="5"/>
      <c r="L441" s="5"/>
      <c r="M441" s="24"/>
      <c r="N441" s="35"/>
      <c r="O441" s="6"/>
      <c r="P441" s="6"/>
      <c r="Q441" s="39"/>
      <c r="S441" s="36"/>
      <c r="T441" s="6"/>
      <c r="W441" s="38"/>
      <c r="X441" s="40"/>
    </row>
    <row r="442" spans="2:24" s="26" customFormat="1" x14ac:dyDescent="0.2">
      <c r="B442" s="6"/>
      <c r="D442" s="13"/>
      <c r="F442" s="34"/>
      <c r="J442" s="24"/>
      <c r="K442" s="5"/>
      <c r="L442" s="5"/>
      <c r="M442" s="24"/>
      <c r="N442" s="35"/>
      <c r="O442" s="6"/>
      <c r="P442" s="6"/>
      <c r="Q442" s="39"/>
      <c r="S442" s="36"/>
      <c r="T442" s="6"/>
      <c r="W442" s="38"/>
      <c r="X442" s="40"/>
    </row>
    <row r="443" spans="2:24" s="26" customFormat="1" x14ac:dyDescent="0.2">
      <c r="B443" s="6"/>
      <c r="D443" s="13"/>
      <c r="F443" s="34"/>
      <c r="J443" s="24"/>
      <c r="K443" s="5"/>
      <c r="L443" s="5"/>
      <c r="M443" s="24"/>
      <c r="N443" s="35"/>
      <c r="O443" s="6"/>
      <c r="P443" s="6"/>
      <c r="Q443" s="39"/>
      <c r="S443" s="36"/>
      <c r="T443" s="6"/>
      <c r="W443" s="38"/>
      <c r="X443" s="40"/>
    </row>
    <row r="444" spans="2:24" s="26" customFormat="1" x14ac:dyDescent="0.2">
      <c r="B444" s="6"/>
      <c r="D444" s="13"/>
      <c r="F444" s="34"/>
      <c r="J444" s="24"/>
      <c r="K444" s="5"/>
      <c r="L444" s="5"/>
      <c r="M444" s="24"/>
      <c r="N444" s="35"/>
      <c r="O444" s="6"/>
      <c r="P444" s="6"/>
      <c r="Q444" s="39"/>
      <c r="S444" s="36"/>
      <c r="T444" s="6"/>
      <c r="W444" s="38"/>
      <c r="X444" s="40"/>
    </row>
    <row r="445" spans="2:24" s="26" customFormat="1" x14ac:dyDescent="0.2">
      <c r="B445" s="6"/>
      <c r="D445" s="13"/>
      <c r="F445" s="34"/>
      <c r="J445" s="24"/>
      <c r="K445" s="5"/>
      <c r="L445" s="5"/>
      <c r="M445" s="24"/>
      <c r="N445" s="35"/>
      <c r="O445" s="6"/>
      <c r="P445" s="6"/>
      <c r="Q445" s="39"/>
      <c r="S445" s="36"/>
      <c r="T445" s="6"/>
      <c r="W445" s="38"/>
      <c r="X445" s="40"/>
    </row>
    <row r="446" spans="2:24" s="26" customFormat="1" x14ac:dyDescent="0.2">
      <c r="B446" s="6"/>
      <c r="D446" s="13"/>
      <c r="F446" s="34"/>
      <c r="J446" s="24"/>
      <c r="K446" s="5"/>
      <c r="L446" s="5"/>
      <c r="M446" s="24"/>
      <c r="N446" s="35"/>
      <c r="O446" s="6"/>
      <c r="P446" s="6"/>
      <c r="Q446" s="39"/>
      <c r="S446" s="36"/>
      <c r="T446" s="6"/>
      <c r="W446" s="38"/>
      <c r="X446" s="40"/>
    </row>
    <row r="447" spans="2:24" s="26" customFormat="1" x14ac:dyDescent="0.2">
      <c r="B447" s="6"/>
      <c r="D447" s="13"/>
      <c r="F447" s="34"/>
      <c r="J447" s="24"/>
      <c r="K447" s="5"/>
      <c r="L447" s="5"/>
      <c r="M447" s="24"/>
      <c r="N447" s="35"/>
      <c r="O447" s="6"/>
      <c r="P447" s="6"/>
      <c r="Q447" s="39"/>
      <c r="S447" s="36"/>
      <c r="T447" s="6"/>
      <c r="W447" s="38"/>
      <c r="X447" s="40"/>
    </row>
    <row r="448" spans="2:24" s="26" customFormat="1" x14ac:dyDescent="0.2">
      <c r="B448" s="6"/>
      <c r="D448" s="13"/>
      <c r="F448" s="34"/>
      <c r="J448" s="24"/>
      <c r="K448" s="5"/>
      <c r="L448" s="5"/>
      <c r="M448" s="24"/>
      <c r="N448" s="35"/>
      <c r="O448" s="6"/>
      <c r="P448" s="6"/>
      <c r="Q448" s="39"/>
      <c r="S448" s="36"/>
      <c r="T448" s="6"/>
      <c r="W448" s="38"/>
      <c r="X448" s="40"/>
    </row>
    <row r="449" spans="2:27" s="26" customFormat="1" x14ac:dyDescent="0.2">
      <c r="B449" s="6"/>
      <c r="D449" s="13"/>
      <c r="F449" s="34"/>
      <c r="J449" s="24"/>
      <c r="K449" s="5"/>
      <c r="L449" s="5"/>
      <c r="M449" s="24"/>
      <c r="N449" s="35"/>
      <c r="O449" s="6"/>
      <c r="P449" s="6"/>
      <c r="Q449" s="39"/>
      <c r="S449" s="36"/>
      <c r="T449" s="6"/>
      <c r="W449" s="38"/>
      <c r="X449" s="40"/>
    </row>
    <row r="450" spans="2:27" s="26" customFormat="1" x14ac:dyDescent="0.2">
      <c r="B450" s="6"/>
      <c r="D450" s="13"/>
      <c r="F450" s="34"/>
      <c r="J450" s="24"/>
      <c r="K450" s="5"/>
      <c r="L450" s="5"/>
      <c r="M450" s="24"/>
      <c r="N450" s="35"/>
      <c r="O450" s="6"/>
      <c r="P450" s="6"/>
      <c r="Q450" s="39"/>
      <c r="S450" s="36"/>
      <c r="T450" s="6"/>
      <c r="W450" s="38"/>
      <c r="X450" s="40"/>
    </row>
    <row r="451" spans="2:27" s="26" customFormat="1" x14ac:dyDescent="0.2">
      <c r="B451" s="6"/>
      <c r="D451" s="13"/>
      <c r="F451" s="34"/>
      <c r="J451" s="24"/>
      <c r="K451" s="5"/>
      <c r="L451" s="5"/>
      <c r="M451" s="24"/>
      <c r="N451" s="35"/>
      <c r="O451" s="6"/>
      <c r="P451" s="6"/>
      <c r="Q451" s="39"/>
      <c r="S451" s="36"/>
      <c r="T451" s="6"/>
      <c r="W451" s="38"/>
      <c r="X451" s="40"/>
    </row>
    <row r="452" spans="2:27" s="26" customFormat="1" x14ac:dyDescent="0.2">
      <c r="B452" s="6"/>
      <c r="D452" s="13"/>
      <c r="F452" s="34"/>
      <c r="J452" s="24"/>
      <c r="K452" s="5"/>
      <c r="L452" s="5"/>
      <c r="M452" s="24"/>
      <c r="N452" s="35"/>
      <c r="O452" s="6"/>
      <c r="P452" s="6"/>
      <c r="Q452" s="39"/>
      <c r="S452" s="36"/>
      <c r="T452" s="6"/>
      <c r="W452" s="38"/>
      <c r="X452" s="40"/>
    </row>
    <row r="453" spans="2:27" s="26" customFormat="1" x14ac:dyDescent="0.2">
      <c r="B453" s="6"/>
      <c r="D453" s="13"/>
      <c r="F453" s="34"/>
      <c r="J453" s="24"/>
      <c r="K453" s="5"/>
      <c r="L453" s="5"/>
      <c r="M453" s="24"/>
      <c r="N453" s="35"/>
      <c r="O453" s="6"/>
      <c r="P453" s="6"/>
      <c r="Q453" s="39"/>
      <c r="S453" s="36"/>
      <c r="T453" s="6"/>
      <c r="W453" s="38"/>
      <c r="X453" s="40"/>
    </row>
    <row r="454" spans="2:27" s="26" customFormat="1" x14ac:dyDescent="0.2">
      <c r="B454" s="6"/>
      <c r="D454" s="13"/>
      <c r="F454" s="34"/>
      <c r="J454" s="24"/>
      <c r="K454" s="5"/>
      <c r="L454" s="5"/>
      <c r="M454" s="24"/>
      <c r="N454" s="35"/>
      <c r="O454" s="6"/>
      <c r="P454" s="6"/>
      <c r="Q454" s="39"/>
      <c r="S454" s="36"/>
      <c r="T454" s="6"/>
      <c r="W454" s="38"/>
      <c r="X454" s="40"/>
      <c r="Z454" s="24"/>
      <c r="AA454" s="24"/>
    </row>
    <row r="455" spans="2:27" s="26" customFormat="1" x14ac:dyDescent="0.2">
      <c r="B455" s="6"/>
      <c r="D455" s="13"/>
      <c r="F455" s="34"/>
      <c r="J455" s="24"/>
      <c r="K455" s="5"/>
      <c r="L455" s="5"/>
      <c r="M455" s="24"/>
      <c r="N455" s="35"/>
      <c r="O455" s="6"/>
      <c r="P455" s="6"/>
      <c r="Q455" s="39"/>
      <c r="S455" s="36"/>
      <c r="T455" s="6"/>
      <c r="W455" s="38"/>
      <c r="X455" s="40"/>
      <c r="Z455" s="24"/>
      <c r="AA455" s="24"/>
    </row>
    <row r="456" spans="2:27" s="26" customFormat="1" x14ac:dyDescent="0.2">
      <c r="B456" s="6"/>
      <c r="D456" s="13"/>
      <c r="F456" s="34"/>
      <c r="J456" s="24"/>
      <c r="K456" s="5"/>
      <c r="L456" s="5"/>
      <c r="M456" s="24"/>
      <c r="N456" s="35"/>
      <c r="O456" s="6"/>
      <c r="P456" s="6"/>
      <c r="Q456" s="39"/>
      <c r="S456" s="36"/>
      <c r="T456" s="6"/>
      <c r="W456" s="38"/>
      <c r="X456" s="40"/>
      <c r="Z456" s="24"/>
      <c r="AA456" s="24"/>
    </row>
    <row r="457" spans="2:27" s="26" customFormat="1" x14ac:dyDescent="0.2">
      <c r="B457" s="6"/>
      <c r="D457" s="13"/>
      <c r="F457" s="34"/>
      <c r="J457" s="24"/>
      <c r="K457" s="5"/>
      <c r="L457" s="5"/>
      <c r="M457" s="24"/>
      <c r="N457" s="35"/>
      <c r="O457" s="6"/>
      <c r="P457" s="6"/>
      <c r="Q457" s="39"/>
      <c r="S457" s="36"/>
      <c r="T457" s="6"/>
      <c r="W457" s="38"/>
      <c r="X457" s="40"/>
      <c r="Z457" s="24"/>
      <c r="AA457" s="24"/>
    </row>
    <row r="458" spans="2:27" s="26" customFormat="1" x14ac:dyDescent="0.2">
      <c r="B458" s="6"/>
      <c r="D458" s="13"/>
      <c r="F458" s="34"/>
      <c r="J458" s="24"/>
      <c r="K458" s="5"/>
      <c r="L458" s="5"/>
      <c r="M458" s="24"/>
      <c r="N458" s="35"/>
      <c r="O458" s="6"/>
      <c r="P458" s="6"/>
      <c r="Q458" s="39"/>
      <c r="S458" s="36"/>
      <c r="T458" s="6"/>
      <c r="W458" s="38"/>
      <c r="X458" s="40"/>
      <c r="Z458" s="24"/>
      <c r="AA458" s="24"/>
    </row>
    <row r="459" spans="2:27" s="26" customFormat="1" x14ac:dyDescent="0.2">
      <c r="B459" s="6"/>
      <c r="D459" s="13"/>
      <c r="F459" s="34"/>
      <c r="J459" s="24"/>
      <c r="K459" s="5"/>
      <c r="L459" s="5"/>
      <c r="M459" s="24"/>
      <c r="N459" s="35"/>
      <c r="O459" s="6"/>
      <c r="P459" s="6"/>
      <c r="Q459" s="39"/>
      <c r="S459" s="36"/>
      <c r="T459" s="6"/>
      <c r="W459" s="38"/>
      <c r="X459" s="40"/>
      <c r="Z459" s="24"/>
      <c r="AA459" s="24"/>
    </row>
    <row r="460" spans="2:27" s="26" customFormat="1" x14ac:dyDescent="0.2">
      <c r="B460" s="6"/>
      <c r="D460" s="13"/>
      <c r="F460" s="34"/>
      <c r="J460" s="24"/>
      <c r="K460" s="5"/>
      <c r="L460" s="5"/>
      <c r="M460" s="24"/>
      <c r="N460" s="35"/>
      <c r="O460" s="6"/>
      <c r="P460" s="6"/>
      <c r="Q460" s="39"/>
      <c r="S460" s="36"/>
      <c r="T460" s="6"/>
      <c r="W460" s="38"/>
      <c r="X460" s="40"/>
      <c r="Z460" s="24"/>
      <c r="AA460" s="24"/>
    </row>
    <row r="461" spans="2:27" s="26" customFormat="1" x14ac:dyDescent="0.2">
      <c r="B461" s="6"/>
      <c r="D461" s="13"/>
      <c r="F461" s="34"/>
      <c r="J461" s="24"/>
      <c r="K461" s="5"/>
      <c r="L461" s="5"/>
      <c r="M461" s="24"/>
      <c r="N461" s="35"/>
      <c r="O461" s="6"/>
      <c r="P461" s="6"/>
      <c r="Q461" s="39"/>
      <c r="S461" s="36"/>
      <c r="T461" s="6"/>
      <c r="W461" s="38"/>
      <c r="X461" s="40"/>
      <c r="Z461" s="24"/>
      <c r="AA461" s="24"/>
    </row>
    <row r="462" spans="2:27" s="26" customFormat="1" x14ac:dyDescent="0.2">
      <c r="B462" s="6"/>
      <c r="D462" s="13"/>
      <c r="F462" s="34"/>
      <c r="J462" s="24"/>
      <c r="K462" s="5"/>
      <c r="L462" s="5"/>
      <c r="M462" s="24"/>
      <c r="N462" s="35"/>
      <c r="O462" s="6"/>
      <c r="P462" s="6"/>
      <c r="Q462" s="39"/>
      <c r="S462" s="36"/>
      <c r="T462" s="6"/>
      <c r="W462" s="38"/>
      <c r="X462" s="40"/>
      <c r="Z462" s="24"/>
      <c r="AA462" s="24"/>
    </row>
    <row r="463" spans="2:27" s="26" customFormat="1" x14ac:dyDescent="0.2">
      <c r="B463" s="6"/>
      <c r="D463" s="13"/>
      <c r="F463" s="34"/>
      <c r="J463" s="24"/>
      <c r="K463" s="5"/>
      <c r="L463" s="5"/>
      <c r="M463" s="24"/>
      <c r="N463" s="35"/>
      <c r="O463" s="6"/>
      <c r="P463" s="6"/>
      <c r="Q463" s="39"/>
      <c r="S463" s="36"/>
      <c r="T463" s="6"/>
      <c r="W463" s="38"/>
      <c r="X463" s="40"/>
      <c r="Z463" s="24"/>
      <c r="AA463" s="24"/>
    </row>
    <row r="464" spans="2:27" s="26" customFormat="1" x14ac:dyDescent="0.2">
      <c r="B464" s="6"/>
      <c r="D464" s="13"/>
      <c r="F464" s="34"/>
      <c r="J464" s="24"/>
      <c r="K464" s="5"/>
      <c r="L464" s="5"/>
      <c r="M464" s="24"/>
      <c r="N464" s="35"/>
      <c r="O464" s="6"/>
      <c r="P464" s="6"/>
      <c r="Q464" s="39"/>
      <c r="S464" s="36"/>
      <c r="T464" s="6"/>
      <c r="W464" s="38"/>
      <c r="X464" s="40"/>
      <c r="Z464" s="24"/>
      <c r="AA464" s="24"/>
    </row>
    <row r="465" spans="2:27" s="26" customFormat="1" x14ac:dyDescent="0.2">
      <c r="B465" s="6"/>
      <c r="D465" s="13"/>
      <c r="F465" s="34"/>
      <c r="J465" s="24"/>
      <c r="K465" s="5"/>
      <c r="L465" s="5"/>
      <c r="M465" s="24"/>
      <c r="N465" s="35"/>
      <c r="O465" s="6"/>
      <c r="P465" s="6"/>
      <c r="Q465" s="39"/>
      <c r="S465" s="36"/>
      <c r="T465" s="6"/>
      <c r="W465" s="38"/>
      <c r="X465" s="40"/>
      <c r="Z465" s="24"/>
      <c r="AA465" s="24"/>
    </row>
    <row r="466" spans="2:27" s="26" customFormat="1" x14ac:dyDescent="0.2">
      <c r="B466" s="6"/>
      <c r="D466" s="13"/>
      <c r="F466" s="34"/>
      <c r="J466" s="24"/>
      <c r="K466" s="5"/>
      <c r="L466" s="5"/>
      <c r="M466" s="24"/>
      <c r="N466" s="35"/>
      <c r="O466" s="6"/>
      <c r="P466" s="6"/>
      <c r="Q466" s="39"/>
      <c r="S466" s="36"/>
      <c r="T466" s="6"/>
      <c r="W466" s="38"/>
      <c r="X466" s="40"/>
      <c r="Z466" s="24"/>
      <c r="AA466" s="24"/>
    </row>
    <row r="467" spans="2:27" s="26" customFormat="1" x14ac:dyDescent="0.2">
      <c r="B467" s="6"/>
      <c r="D467" s="13"/>
      <c r="F467" s="34"/>
      <c r="J467" s="24"/>
      <c r="K467" s="5"/>
      <c r="L467" s="5"/>
      <c r="M467" s="24"/>
      <c r="N467" s="35"/>
      <c r="O467" s="6"/>
      <c r="P467" s="6"/>
      <c r="Q467" s="39"/>
      <c r="S467" s="36"/>
      <c r="T467" s="6"/>
      <c r="W467" s="38"/>
      <c r="X467" s="40"/>
      <c r="Z467" s="24"/>
      <c r="AA467" s="24"/>
    </row>
    <row r="468" spans="2:27" s="26" customFormat="1" x14ac:dyDescent="0.2">
      <c r="B468" s="6"/>
      <c r="D468" s="13"/>
      <c r="F468" s="34"/>
      <c r="J468" s="24"/>
      <c r="K468" s="5"/>
      <c r="L468" s="5"/>
      <c r="M468" s="24"/>
      <c r="N468" s="35"/>
      <c r="O468" s="6"/>
      <c r="P468" s="6"/>
      <c r="Q468" s="39"/>
      <c r="S468" s="36"/>
      <c r="T468" s="6"/>
      <c r="W468" s="38"/>
      <c r="X468" s="40"/>
      <c r="Z468" s="24"/>
      <c r="AA468" s="24"/>
    </row>
    <row r="469" spans="2:27" s="26" customFormat="1" x14ac:dyDescent="0.2">
      <c r="B469" s="6"/>
      <c r="D469" s="13"/>
      <c r="F469" s="34"/>
      <c r="J469" s="24"/>
      <c r="K469" s="5"/>
      <c r="L469" s="5"/>
      <c r="M469" s="24"/>
      <c r="N469" s="35"/>
      <c r="O469" s="6"/>
      <c r="P469" s="6"/>
      <c r="Q469" s="39"/>
      <c r="S469" s="36"/>
      <c r="T469" s="6"/>
      <c r="W469" s="38"/>
      <c r="X469" s="40"/>
      <c r="Z469" s="24"/>
      <c r="AA469" s="24"/>
    </row>
    <row r="470" spans="2:27" s="26" customFormat="1" x14ac:dyDescent="0.2">
      <c r="B470" s="6"/>
      <c r="D470" s="13"/>
      <c r="F470" s="34"/>
      <c r="J470" s="24"/>
      <c r="K470" s="5"/>
      <c r="L470" s="5"/>
      <c r="M470" s="24"/>
      <c r="N470" s="35"/>
      <c r="O470" s="6"/>
      <c r="P470" s="6"/>
      <c r="Q470" s="39"/>
      <c r="S470" s="36"/>
      <c r="T470" s="6"/>
      <c r="W470" s="38"/>
      <c r="X470" s="40"/>
      <c r="Z470" s="24"/>
      <c r="AA470" s="24"/>
    </row>
    <row r="471" spans="2:27" s="26" customFormat="1" x14ac:dyDescent="0.2">
      <c r="B471" s="6"/>
      <c r="D471" s="13"/>
      <c r="F471" s="34"/>
      <c r="J471" s="24"/>
      <c r="K471" s="5"/>
      <c r="L471" s="5"/>
      <c r="M471" s="24"/>
      <c r="N471" s="35"/>
      <c r="O471" s="6"/>
      <c r="P471" s="6"/>
      <c r="Q471" s="39"/>
      <c r="S471" s="36"/>
      <c r="T471" s="6"/>
      <c r="W471" s="38"/>
      <c r="X471" s="40"/>
      <c r="Z471" s="24"/>
      <c r="AA471" s="24"/>
    </row>
    <row r="472" spans="2:27" s="26" customFormat="1" x14ac:dyDescent="0.2">
      <c r="B472" s="6"/>
      <c r="D472" s="13"/>
      <c r="F472" s="34"/>
      <c r="J472" s="24"/>
      <c r="K472" s="5"/>
      <c r="L472" s="5"/>
      <c r="M472" s="24"/>
      <c r="N472" s="35"/>
      <c r="O472" s="6"/>
      <c r="P472" s="6"/>
      <c r="Q472" s="39"/>
      <c r="S472" s="36"/>
      <c r="T472" s="6"/>
      <c r="W472" s="38"/>
      <c r="X472" s="40"/>
      <c r="Z472" s="24"/>
      <c r="AA472" s="24"/>
    </row>
    <row r="473" spans="2:27" s="26" customFormat="1" x14ac:dyDescent="0.2">
      <c r="B473" s="6"/>
      <c r="D473" s="13"/>
      <c r="F473" s="34"/>
      <c r="J473" s="24"/>
      <c r="K473" s="5"/>
      <c r="L473" s="5"/>
      <c r="M473" s="24"/>
      <c r="N473" s="35"/>
      <c r="O473" s="6"/>
      <c r="P473" s="6"/>
      <c r="Q473" s="39"/>
      <c r="S473" s="36"/>
      <c r="T473" s="6"/>
      <c r="W473" s="38"/>
      <c r="X473" s="40"/>
      <c r="Z473" s="24"/>
      <c r="AA473" s="24"/>
    </row>
    <row r="474" spans="2:27" s="26" customFormat="1" x14ac:dyDescent="0.2">
      <c r="B474" s="6"/>
      <c r="D474" s="13"/>
      <c r="F474" s="34"/>
      <c r="J474" s="24"/>
      <c r="K474" s="5"/>
      <c r="L474" s="5"/>
      <c r="M474" s="24"/>
      <c r="N474" s="35"/>
      <c r="O474" s="6"/>
      <c r="P474" s="6"/>
      <c r="Q474" s="39"/>
      <c r="S474" s="36"/>
      <c r="T474" s="6"/>
      <c r="W474" s="38"/>
      <c r="X474" s="40"/>
      <c r="Z474" s="24"/>
      <c r="AA474" s="24"/>
    </row>
    <row r="475" spans="2:27" s="26" customFormat="1" x14ac:dyDescent="0.2">
      <c r="B475" s="6"/>
      <c r="D475" s="13"/>
      <c r="F475" s="34"/>
      <c r="J475" s="24"/>
      <c r="K475" s="5"/>
      <c r="L475" s="5"/>
      <c r="M475" s="24"/>
      <c r="N475" s="35"/>
      <c r="O475" s="6"/>
      <c r="P475" s="6"/>
      <c r="Q475" s="39"/>
      <c r="S475" s="36"/>
      <c r="T475" s="6"/>
      <c r="W475" s="38"/>
      <c r="X475" s="40"/>
      <c r="Z475" s="24"/>
      <c r="AA475" s="24"/>
    </row>
    <row r="476" spans="2:27" s="26" customFormat="1" x14ac:dyDescent="0.2">
      <c r="B476" s="6"/>
      <c r="D476" s="13"/>
      <c r="F476" s="34"/>
      <c r="J476" s="24"/>
      <c r="K476" s="5"/>
      <c r="L476" s="5"/>
      <c r="M476" s="24"/>
      <c r="N476" s="35"/>
      <c r="O476" s="6"/>
      <c r="P476" s="6"/>
      <c r="Q476" s="39"/>
      <c r="S476" s="36"/>
      <c r="T476" s="6"/>
      <c r="W476" s="38"/>
      <c r="X476" s="40"/>
      <c r="Z476" s="24"/>
      <c r="AA476" s="24"/>
    </row>
    <row r="477" spans="2:27" s="26" customFormat="1" x14ac:dyDescent="0.2">
      <c r="B477" s="6"/>
      <c r="D477" s="13"/>
      <c r="F477" s="34"/>
      <c r="J477" s="24"/>
      <c r="K477" s="5"/>
      <c r="L477" s="5"/>
      <c r="M477" s="24"/>
      <c r="N477" s="35"/>
      <c r="O477" s="6"/>
      <c r="P477" s="6"/>
      <c r="Q477" s="39"/>
      <c r="S477" s="36"/>
      <c r="T477" s="6"/>
      <c r="W477" s="38"/>
      <c r="X477" s="40"/>
      <c r="Z477" s="24"/>
      <c r="AA477" s="24"/>
    </row>
    <row r="478" spans="2:27" s="26" customFormat="1" x14ac:dyDescent="0.2">
      <c r="B478" s="6"/>
      <c r="D478" s="13"/>
      <c r="F478" s="34"/>
      <c r="J478" s="24"/>
      <c r="K478" s="5"/>
      <c r="L478" s="5"/>
      <c r="M478" s="24"/>
      <c r="N478" s="35"/>
      <c r="O478" s="6"/>
      <c r="P478" s="6"/>
      <c r="Q478" s="39"/>
      <c r="S478" s="36"/>
      <c r="T478" s="6"/>
      <c r="W478" s="38"/>
      <c r="X478" s="40"/>
      <c r="Z478" s="24"/>
      <c r="AA478" s="24"/>
    </row>
    <row r="479" spans="2:27" s="26" customFormat="1" x14ac:dyDescent="0.2">
      <c r="B479" s="6"/>
      <c r="D479" s="13"/>
      <c r="F479" s="34"/>
      <c r="J479" s="24"/>
      <c r="K479" s="5"/>
      <c r="L479" s="5"/>
      <c r="M479" s="24"/>
      <c r="N479" s="35"/>
      <c r="O479" s="6"/>
      <c r="P479" s="6"/>
      <c r="Q479" s="39"/>
      <c r="S479" s="36"/>
      <c r="T479" s="6"/>
      <c r="W479" s="38"/>
      <c r="X479" s="40"/>
      <c r="Z479" s="24"/>
      <c r="AA479" s="24"/>
    </row>
    <row r="480" spans="2:27" s="26" customFormat="1" x14ac:dyDescent="0.2">
      <c r="B480" s="6"/>
      <c r="D480" s="13"/>
      <c r="F480" s="34"/>
      <c r="J480" s="24"/>
      <c r="K480" s="5"/>
      <c r="L480" s="5"/>
      <c r="M480" s="24"/>
      <c r="N480" s="35"/>
      <c r="O480" s="6"/>
      <c r="P480" s="6"/>
      <c r="Q480" s="39"/>
      <c r="S480" s="36"/>
      <c r="T480" s="6"/>
      <c r="W480" s="38"/>
      <c r="X480" s="40"/>
      <c r="Z480" s="24"/>
      <c r="AA480" s="24"/>
    </row>
    <row r="481" spans="2:27" s="26" customFormat="1" x14ac:dyDescent="0.2">
      <c r="B481" s="6"/>
      <c r="D481" s="13"/>
      <c r="F481" s="34"/>
      <c r="J481" s="24"/>
      <c r="K481" s="5"/>
      <c r="L481" s="5"/>
      <c r="M481" s="24"/>
      <c r="N481" s="35"/>
      <c r="O481" s="6"/>
      <c r="P481" s="6"/>
      <c r="Q481" s="39"/>
      <c r="S481" s="36"/>
      <c r="T481" s="6"/>
      <c r="W481" s="38"/>
      <c r="X481" s="40"/>
      <c r="Z481" s="24"/>
      <c r="AA481" s="24"/>
    </row>
    <row r="482" spans="2:27" s="26" customFormat="1" x14ac:dyDescent="0.2">
      <c r="B482" s="6"/>
      <c r="D482" s="13"/>
      <c r="F482" s="34"/>
      <c r="J482" s="24"/>
      <c r="K482" s="5"/>
      <c r="L482" s="5"/>
      <c r="M482" s="24"/>
      <c r="N482" s="35"/>
      <c r="O482" s="6"/>
      <c r="P482" s="6"/>
      <c r="Q482" s="39"/>
      <c r="S482" s="36"/>
      <c r="T482" s="6"/>
      <c r="W482" s="38"/>
      <c r="X482" s="40"/>
      <c r="Z482" s="24"/>
      <c r="AA482" s="24"/>
    </row>
    <row r="483" spans="2:27" s="26" customFormat="1" x14ac:dyDescent="0.2">
      <c r="B483" s="6"/>
      <c r="D483" s="13"/>
      <c r="F483" s="34"/>
      <c r="J483" s="24"/>
      <c r="K483" s="5"/>
      <c r="L483" s="5"/>
      <c r="M483" s="24"/>
      <c r="N483" s="35"/>
      <c r="O483" s="6"/>
      <c r="P483" s="6"/>
      <c r="Q483" s="39"/>
      <c r="S483" s="36"/>
      <c r="T483" s="6"/>
      <c r="W483" s="38"/>
      <c r="X483" s="40"/>
      <c r="Z483" s="24"/>
      <c r="AA483" s="24"/>
    </row>
    <row r="484" spans="2:27" s="26" customFormat="1" x14ac:dyDescent="0.2">
      <c r="B484" s="6"/>
      <c r="D484" s="13"/>
      <c r="F484" s="34"/>
      <c r="J484" s="24"/>
      <c r="K484" s="5"/>
      <c r="L484" s="5"/>
      <c r="M484" s="24"/>
      <c r="N484" s="35"/>
      <c r="O484" s="6"/>
      <c r="P484" s="6"/>
      <c r="Q484" s="39"/>
      <c r="S484" s="36"/>
      <c r="T484" s="6"/>
      <c r="W484" s="38"/>
      <c r="X484" s="40"/>
      <c r="Z484" s="24"/>
      <c r="AA484" s="24"/>
    </row>
    <row r="485" spans="2:27" s="26" customFormat="1" x14ac:dyDescent="0.2">
      <c r="B485" s="6"/>
      <c r="D485" s="13"/>
      <c r="F485" s="34"/>
      <c r="J485" s="24"/>
      <c r="K485" s="5"/>
      <c r="L485" s="5"/>
      <c r="M485" s="24"/>
      <c r="N485" s="35"/>
      <c r="O485" s="6"/>
      <c r="P485" s="6"/>
      <c r="Q485" s="39"/>
      <c r="S485" s="36"/>
      <c r="T485" s="6"/>
      <c r="W485" s="38"/>
      <c r="X485" s="40"/>
      <c r="Z485" s="24"/>
      <c r="AA485" s="24"/>
    </row>
    <row r="486" spans="2:27" s="26" customFormat="1" x14ac:dyDescent="0.2">
      <c r="B486" s="6"/>
      <c r="D486" s="13"/>
      <c r="F486" s="34"/>
      <c r="J486" s="24"/>
      <c r="K486" s="5"/>
      <c r="L486" s="5"/>
      <c r="M486" s="24"/>
      <c r="N486" s="35"/>
      <c r="O486" s="6"/>
      <c r="P486" s="6"/>
      <c r="Q486" s="39"/>
      <c r="S486" s="36"/>
      <c r="T486" s="6"/>
      <c r="W486" s="38"/>
      <c r="X486" s="40"/>
      <c r="Z486" s="24"/>
      <c r="AA486" s="24"/>
    </row>
    <row r="487" spans="2:27" s="26" customFormat="1" x14ac:dyDescent="0.2">
      <c r="B487" s="6"/>
      <c r="D487" s="13"/>
      <c r="F487" s="34"/>
      <c r="J487" s="24"/>
      <c r="K487" s="5"/>
      <c r="L487" s="5"/>
      <c r="M487" s="24"/>
      <c r="N487" s="35"/>
      <c r="O487" s="6"/>
      <c r="P487" s="6"/>
      <c r="Q487" s="39"/>
      <c r="S487" s="36"/>
      <c r="T487" s="6"/>
      <c r="W487" s="38"/>
      <c r="X487" s="40"/>
      <c r="Z487" s="24"/>
      <c r="AA487" s="24"/>
    </row>
    <row r="488" spans="2:27" s="26" customFormat="1" x14ac:dyDescent="0.2">
      <c r="B488" s="6"/>
      <c r="D488" s="13"/>
      <c r="F488" s="34"/>
      <c r="J488" s="24"/>
      <c r="K488" s="5"/>
      <c r="L488" s="5"/>
      <c r="M488" s="24"/>
      <c r="N488" s="35"/>
      <c r="O488" s="6"/>
      <c r="P488" s="6"/>
      <c r="Q488" s="39"/>
      <c r="S488" s="36"/>
      <c r="T488" s="6"/>
      <c r="W488" s="38"/>
      <c r="X488" s="40"/>
      <c r="Z488" s="24"/>
      <c r="AA488" s="24"/>
    </row>
    <row r="489" spans="2:27" s="26" customFormat="1" x14ac:dyDescent="0.2">
      <c r="B489" s="6"/>
      <c r="D489" s="13"/>
      <c r="F489" s="34"/>
      <c r="J489" s="24"/>
      <c r="K489" s="5"/>
      <c r="L489" s="5"/>
      <c r="M489" s="24"/>
      <c r="N489" s="35"/>
      <c r="O489" s="6"/>
      <c r="P489" s="6"/>
      <c r="Q489" s="39"/>
      <c r="S489" s="36"/>
      <c r="T489" s="6"/>
      <c r="W489" s="38"/>
      <c r="X489" s="40"/>
      <c r="Z489" s="24"/>
      <c r="AA489" s="24"/>
    </row>
    <row r="490" spans="2:27" s="26" customFormat="1" x14ac:dyDescent="0.2">
      <c r="B490" s="6"/>
      <c r="D490" s="13"/>
      <c r="F490" s="34"/>
      <c r="J490" s="24"/>
      <c r="K490" s="5"/>
      <c r="L490" s="5"/>
      <c r="M490" s="24"/>
      <c r="N490" s="35"/>
      <c r="O490" s="6"/>
      <c r="P490" s="6"/>
      <c r="Q490" s="39"/>
      <c r="S490" s="36"/>
      <c r="T490" s="6"/>
      <c r="W490" s="38"/>
      <c r="X490" s="40"/>
      <c r="Z490" s="24"/>
      <c r="AA490" s="24"/>
    </row>
    <row r="491" spans="2:27" s="26" customFormat="1" x14ac:dyDescent="0.2">
      <c r="B491" s="6"/>
      <c r="D491" s="13"/>
      <c r="F491" s="34"/>
      <c r="J491" s="24"/>
      <c r="K491" s="5"/>
      <c r="L491" s="5"/>
      <c r="M491" s="24"/>
      <c r="N491" s="35"/>
      <c r="O491" s="6"/>
      <c r="P491" s="6"/>
      <c r="Q491" s="39"/>
      <c r="S491" s="36"/>
      <c r="T491" s="6"/>
      <c r="W491" s="38"/>
      <c r="X491" s="40"/>
      <c r="Z491" s="24"/>
      <c r="AA491" s="24"/>
    </row>
    <row r="492" spans="2:27" s="26" customFormat="1" x14ac:dyDescent="0.2">
      <c r="B492" s="6"/>
      <c r="D492" s="13"/>
      <c r="F492" s="34"/>
      <c r="J492" s="24"/>
      <c r="K492" s="5"/>
      <c r="L492" s="5"/>
      <c r="M492" s="24"/>
      <c r="N492" s="35"/>
      <c r="O492" s="6"/>
      <c r="P492" s="6"/>
      <c r="Q492" s="39"/>
      <c r="S492" s="36"/>
      <c r="T492" s="6"/>
      <c r="W492" s="38"/>
      <c r="X492" s="40"/>
      <c r="Z492" s="24"/>
      <c r="AA492" s="24"/>
    </row>
    <row r="493" spans="2:27" s="26" customFormat="1" x14ac:dyDescent="0.2">
      <c r="B493" s="6"/>
      <c r="D493" s="13"/>
      <c r="F493" s="34"/>
      <c r="J493" s="24"/>
      <c r="K493" s="5"/>
      <c r="L493" s="5"/>
      <c r="M493" s="24"/>
      <c r="N493" s="35"/>
      <c r="O493" s="6"/>
      <c r="P493" s="6"/>
      <c r="Q493" s="39"/>
      <c r="S493" s="36"/>
      <c r="T493" s="6"/>
      <c r="W493" s="38"/>
      <c r="X493" s="40"/>
      <c r="Z493" s="24"/>
      <c r="AA493" s="24"/>
    </row>
    <row r="494" spans="2:27" s="26" customFormat="1" x14ac:dyDescent="0.2">
      <c r="B494" s="6"/>
      <c r="D494" s="13"/>
      <c r="F494" s="34"/>
      <c r="J494" s="24"/>
      <c r="K494" s="5"/>
      <c r="L494" s="5"/>
      <c r="M494" s="24"/>
      <c r="N494" s="35"/>
      <c r="O494" s="6"/>
      <c r="P494" s="6"/>
      <c r="Q494" s="39"/>
      <c r="S494" s="36"/>
      <c r="T494" s="6"/>
      <c r="W494" s="38"/>
      <c r="X494" s="40"/>
      <c r="Z494" s="24"/>
      <c r="AA494" s="24"/>
    </row>
    <row r="495" spans="2:27" s="26" customFormat="1" x14ac:dyDescent="0.2">
      <c r="B495" s="6"/>
      <c r="D495" s="13"/>
      <c r="F495" s="34"/>
      <c r="J495" s="24"/>
      <c r="K495" s="5"/>
      <c r="L495" s="5"/>
      <c r="M495" s="24"/>
      <c r="N495" s="35"/>
      <c r="O495" s="6"/>
      <c r="P495" s="6"/>
      <c r="Q495" s="39"/>
      <c r="S495" s="36"/>
      <c r="T495" s="6"/>
      <c r="W495" s="38"/>
      <c r="X495" s="40"/>
      <c r="Z495" s="24"/>
      <c r="AA495" s="24"/>
    </row>
    <row r="496" spans="2:27" s="26" customFormat="1" x14ac:dyDescent="0.2">
      <c r="B496" s="6"/>
      <c r="D496" s="13"/>
      <c r="F496" s="34"/>
      <c r="J496" s="24"/>
      <c r="K496" s="5"/>
      <c r="L496" s="5"/>
      <c r="M496" s="24"/>
      <c r="N496" s="35"/>
      <c r="O496" s="6"/>
      <c r="P496" s="6"/>
      <c r="Q496" s="39"/>
      <c r="S496" s="36"/>
      <c r="T496" s="6"/>
      <c r="W496" s="38"/>
      <c r="X496" s="40"/>
      <c r="Z496" s="24"/>
      <c r="AA496" s="24"/>
    </row>
    <row r="497" spans="2:27" s="26" customFormat="1" x14ac:dyDescent="0.2">
      <c r="B497" s="6"/>
      <c r="D497" s="13"/>
      <c r="F497" s="34"/>
      <c r="J497" s="24"/>
      <c r="K497" s="5"/>
      <c r="L497" s="5"/>
      <c r="M497" s="24"/>
      <c r="N497" s="35"/>
      <c r="O497" s="6"/>
      <c r="P497" s="6"/>
      <c r="Q497" s="39"/>
      <c r="S497" s="36"/>
      <c r="T497" s="6"/>
      <c r="W497" s="38"/>
      <c r="X497" s="40"/>
      <c r="Z497" s="24"/>
      <c r="AA497" s="24"/>
    </row>
    <row r="498" spans="2:27" s="26" customFormat="1" x14ac:dyDescent="0.2">
      <c r="B498" s="6"/>
      <c r="D498" s="13"/>
      <c r="F498" s="34"/>
      <c r="J498" s="24"/>
      <c r="K498" s="5"/>
      <c r="L498" s="5"/>
      <c r="M498" s="24"/>
      <c r="N498" s="35"/>
      <c r="O498" s="6"/>
      <c r="P498" s="6"/>
      <c r="Q498" s="39"/>
      <c r="S498" s="36"/>
      <c r="T498" s="6"/>
      <c r="W498" s="38"/>
      <c r="X498" s="40"/>
      <c r="Z498" s="24"/>
      <c r="AA498" s="24"/>
    </row>
    <row r="499" spans="2:27" s="26" customFormat="1" x14ac:dyDescent="0.2">
      <c r="B499" s="6"/>
      <c r="D499" s="13"/>
      <c r="F499" s="34"/>
      <c r="J499" s="24"/>
      <c r="K499" s="5"/>
      <c r="L499" s="5"/>
      <c r="M499" s="24"/>
      <c r="N499" s="35"/>
      <c r="O499" s="6"/>
      <c r="P499" s="6"/>
      <c r="Q499" s="39"/>
      <c r="S499" s="36"/>
      <c r="T499" s="6"/>
      <c r="W499" s="38"/>
      <c r="X499" s="40"/>
      <c r="Z499" s="24"/>
      <c r="AA499" s="24"/>
    </row>
    <row r="500" spans="2:27" s="26" customFormat="1" x14ac:dyDescent="0.2">
      <c r="B500" s="6"/>
      <c r="D500" s="13"/>
      <c r="F500" s="34"/>
      <c r="J500" s="24"/>
      <c r="K500" s="5"/>
      <c r="L500" s="5"/>
      <c r="M500" s="24"/>
      <c r="N500" s="35"/>
      <c r="O500" s="6"/>
      <c r="P500" s="6"/>
      <c r="Q500" s="39"/>
      <c r="S500" s="36"/>
      <c r="T500" s="6"/>
      <c r="W500" s="38"/>
      <c r="X500" s="40"/>
      <c r="Z500" s="24"/>
      <c r="AA500" s="24"/>
    </row>
    <row r="501" spans="2:27" s="26" customFormat="1" x14ac:dyDescent="0.2">
      <c r="B501" s="6"/>
      <c r="D501" s="13"/>
      <c r="F501" s="34"/>
      <c r="J501" s="24"/>
      <c r="K501" s="5"/>
      <c r="L501" s="5"/>
      <c r="M501" s="24"/>
      <c r="N501" s="35"/>
      <c r="O501" s="6"/>
      <c r="P501" s="6"/>
      <c r="Q501" s="39"/>
      <c r="S501" s="36"/>
      <c r="T501" s="6"/>
      <c r="W501" s="38"/>
      <c r="X501" s="40"/>
      <c r="Z501" s="24"/>
      <c r="AA501" s="24"/>
    </row>
    <row r="502" spans="2:27" s="26" customFormat="1" x14ac:dyDescent="0.2">
      <c r="B502" s="6"/>
      <c r="D502" s="13"/>
      <c r="F502" s="34"/>
      <c r="J502" s="24"/>
      <c r="K502" s="5"/>
      <c r="L502" s="5"/>
      <c r="M502" s="24"/>
      <c r="N502" s="35"/>
      <c r="O502" s="6"/>
      <c r="P502" s="6"/>
      <c r="Q502" s="39"/>
      <c r="S502" s="36"/>
      <c r="T502" s="6"/>
      <c r="W502" s="38"/>
      <c r="X502" s="40"/>
      <c r="Z502" s="24"/>
      <c r="AA502" s="24"/>
    </row>
    <row r="503" spans="2:27" s="26" customFormat="1" x14ac:dyDescent="0.2">
      <c r="B503" s="6"/>
      <c r="D503" s="13"/>
      <c r="F503" s="34"/>
      <c r="J503" s="24"/>
      <c r="K503" s="5"/>
      <c r="L503" s="5"/>
      <c r="M503" s="24"/>
      <c r="N503" s="35"/>
      <c r="O503" s="6"/>
      <c r="P503" s="6"/>
      <c r="Q503" s="39"/>
      <c r="S503" s="36"/>
      <c r="T503" s="6"/>
      <c r="W503" s="38"/>
      <c r="X503" s="40"/>
      <c r="Z503" s="24"/>
      <c r="AA503" s="24"/>
    </row>
    <row r="504" spans="2:27" s="26" customFormat="1" x14ac:dyDescent="0.2">
      <c r="B504" s="6"/>
      <c r="D504" s="13"/>
      <c r="F504" s="34"/>
      <c r="J504" s="24"/>
      <c r="K504" s="5"/>
      <c r="L504" s="5"/>
      <c r="M504" s="24"/>
      <c r="N504" s="35"/>
      <c r="O504" s="6"/>
      <c r="P504" s="6"/>
      <c r="Q504" s="39"/>
      <c r="S504" s="36"/>
      <c r="T504" s="6"/>
      <c r="W504" s="38"/>
      <c r="X504" s="40"/>
      <c r="Z504" s="24"/>
      <c r="AA504" s="24"/>
    </row>
    <row r="505" spans="2:27" s="26" customFormat="1" x14ac:dyDescent="0.2">
      <c r="B505" s="6"/>
      <c r="D505" s="13"/>
      <c r="F505" s="34"/>
      <c r="J505" s="24"/>
      <c r="K505" s="5"/>
      <c r="L505" s="5"/>
      <c r="M505" s="24"/>
      <c r="N505" s="35"/>
      <c r="O505" s="6"/>
      <c r="P505" s="6"/>
      <c r="Q505" s="39"/>
      <c r="S505" s="36"/>
      <c r="T505" s="6"/>
      <c r="W505" s="38"/>
      <c r="X505" s="40"/>
      <c r="Z505" s="24"/>
      <c r="AA505" s="24"/>
    </row>
    <row r="1048527" spans="26:26" x14ac:dyDescent="0.2">
      <c r="Z1048527" s="26"/>
    </row>
    <row r="1048528" spans="26:26" x14ac:dyDescent="0.2">
      <c r="Z104852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Alvarez</dc:creator>
  <cp:lastModifiedBy>Marcelo Alvarez</cp:lastModifiedBy>
  <dcterms:created xsi:type="dcterms:W3CDTF">2020-07-17T22:02:32Z</dcterms:created>
  <dcterms:modified xsi:type="dcterms:W3CDTF">2020-07-17T22:12:57Z</dcterms:modified>
</cp:coreProperties>
</file>